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fginder\Desktop\"/>
    </mc:Choice>
  </mc:AlternateContent>
  <workbookProtection workbookPassword="CC68" lockStructure="1"/>
  <bookViews>
    <workbookView xWindow="0" yWindow="0" windowWidth="28800" windowHeight="14235" tabRatio="796"/>
  </bookViews>
  <sheets>
    <sheet name="Order Form" sheetId="1" r:id="rId1"/>
    <sheet name="0 - 12 yrs" sheetId="21" r:id="rId2"/>
    <sheet name="TEEN 12 - 16 yrs" sheetId="25" r:id="rId3"/>
    <sheet name="STEPPING STONES" sheetId="26" r:id="rId4"/>
    <sheet name="Other Languages" sheetId="22" r:id="rId5"/>
    <sheet name="Sheet2" sheetId="28" state="hidden" r:id="rId6"/>
    <sheet name="Triple P Online" sheetId="29" r:id="rId7"/>
    <sheet name="Sheet1" sheetId="30" state="hidden" r:id="rId8"/>
    <sheet name="Sheet3" sheetId="31" state="hidden" r:id="rId9"/>
    <sheet name="Sheet4" sheetId="32" state="hidden" r:id="rId10"/>
    <sheet name="Sheet5" sheetId="33" state="hidden" r:id="rId11"/>
    <sheet name="Sheet6" sheetId="34" state="hidden" r:id="rId12"/>
    <sheet name="Returns Policy" sheetId="27" r:id="rId13"/>
  </sheets>
  <definedNames>
    <definedName name="_xlnm.Print_Area" localSheetId="6">'Triple P Online'!$A$1:$D$3</definedName>
  </definedNames>
  <calcPr calcId="152511"/>
  <customWorkbookViews>
    <customWorkbookView name="Michael Cooper - Personal View" guid="{CB774608-6531-E24C-9C0E-23F3084CA9B0}" mergeInterval="0" personalView="1" yWindow="54" windowWidth="1163" windowHeight="920" tabRatio="796" activeSheetId="1"/>
  </customWorkbookViews>
</workbook>
</file>

<file path=xl/calcChain.xml><?xml version="1.0" encoding="utf-8"?>
<calcChain xmlns="http://schemas.openxmlformats.org/spreadsheetml/2006/main">
  <c r="N27" i="22" l="1"/>
  <c r="N16" i="22"/>
  <c r="N17" i="22"/>
  <c r="N18" i="22"/>
  <c r="N19" i="22"/>
  <c r="N20" i="22"/>
  <c r="N21" i="22"/>
  <c r="N22" i="22"/>
  <c r="P116" i="21"/>
  <c r="P134" i="21"/>
  <c r="D7" i="29"/>
  <c r="D6" i="29"/>
  <c r="D3" i="29"/>
  <c r="D4" i="29"/>
  <c r="D5" i="29"/>
  <c r="D15" i="29"/>
  <c r="D16" i="29"/>
  <c r="P7" i="21"/>
  <c r="P8" i="21"/>
  <c r="N33" i="22"/>
  <c r="N32" i="22"/>
  <c r="N24" i="22"/>
  <c r="N25" i="22"/>
  <c r="N26" i="22"/>
  <c r="I42" i="25"/>
  <c r="N8" i="22"/>
  <c r="I9" i="26"/>
  <c r="I8" i="26"/>
  <c r="I10" i="26"/>
  <c r="I7" i="26"/>
  <c r="I34" i="25"/>
  <c r="I35" i="25"/>
  <c r="I36" i="25"/>
  <c r="I37" i="25"/>
  <c r="I32" i="25"/>
  <c r="P135" i="21"/>
  <c r="P6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61" i="21"/>
  <c r="P62" i="21"/>
  <c r="P63" i="21"/>
  <c r="P64" i="21"/>
  <c r="P65" i="21"/>
  <c r="P66" i="21"/>
  <c r="P67" i="21"/>
  <c r="P68" i="21"/>
  <c r="P69" i="21"/>
  <c r="P70" i="21"/>
  <c r="P43" i="21"/>
  <c r="P44" i="21"/>
  <c r="P45" i="21"/>
  <c r="P46" i="21"/>
  <c r="P47" i="21"/>
  <c r="P48" i="21"/>
  <c r="P49" i="21"/>
  <c r="P50" i="21"/>
  <c r="P51" i="21"/>
  <c r="P52" i="21"/>
  <c r="P38" i="21"/>
  <c r="P39" i="21"/>
  <c r="P40" i="21"/>
  <c r="P41" i="21"/>
  <c r="P34" i="21"/>
  <c r="P35" i="21"/>
  <c r="P36" i="21"/>
  <c r="P26" i="21"/>
  <c r="P27" i="21"/>
  <c r="P28" i="21"/>
  <c r="P29" i="21"/>
  <c r="P30" i="21"/>
  <c r="P31" i="21"/>
  <c r="P32" i="21"/>
  <c r="P130" i="21"/>
  <c r="P128" i="21"/>
  <c r="P131" i="21"/>
  <c r="P124" i="21"/>
  <c r="P125" i="21"/>
  <c r="P126" i="21"/>
  <c r="P120" i="21"/>
  <c r="P121" i="21"/>
  <c r="P122" i="21"/>
  <c r="P118" i="21"/>
  <c r="P115" i="21"/>
  <c r="P97" i="21"/>
  <c r="P98" i="21"/>
  <c r="P99" i="21"/>
  <c r="P100" i="21"/>
  <c r="P92" i="21"/>
  <c r="P93" i="21"/>
  <c r="P94" i="21"/>
  <c r="P95" i="21"/>
  <c r="P88" i="21"/>
  <c r="P89" i="21"/>
  <c r="P90" i="21"/>
  <c r="I6" i="25"/>
  <c r="I7" i="25"/>
  <c r="I11" i="25"/>
  <c r="I12" i="25"/>
  <c r="I13" i="25"/>
  <c r="I14" i="25"/>
  <c r="I15" i="25"/>
  <c r="I16" i="25"/>
  <c r="I17" i="25"/>
  <c r="I18" i="25"/>
  <c r="I19" i="25"/>
  <c r="I20" i="25"/>
  <c r="I21" i="25"/>
  <c r="I23" i="25"/>
  <c r="I24" i="25"/>
  <c r="I25" i="25"/>
  <c r="I29" i="25"/>
  <c r="I38" i="25" s="1"/>
  <c r="I30" i="25"/>
  <c r="I31" i="25"/>
  <c r="I41" i="25"/>
  <c r="I13" i="26"/>
  <c r="I14" i="26"/>
  <c r="I15" i="26"/>
  <c r="I16" i="26"/>
  <c r="I17" i="26"/>
  <c r="I18" i="26"/>
  <c r="I19" i="26"/>
  <c r="I20" i="26"/>
  <c r="I21" i="26"/>
  <c r="I22" i="26"/>
  <c r="I23" i="26"/>
  <c r="I24" i="26"/>
  <c r="I28" i="26"/>
  <c r="I29" i="26"/>
  <c r="I30" i="26"/>
  <c r="I34" i="26"/>
  <c r="I35" i="26"/>
  <c r="N6" i="22"/>
  <c r="N7" i="22"/>
  <c r="N13" i="22"/>
  <c r="N14" i="22"/>
  <c r="N15" i="22"/>
  <c r="N30" i="22"/>
  <c r="N31" i="22"/>
  <c r="N34" i="22"/>
  <c r="N35" i="22"/>
  <c r="N36" i="22"/>
  <c r="P136" i="21"/>
  <c r="D8" i="29"/>
  <c r="D19" i="29"/>
  <c r="G34" i="1"/>
  <c r="P137" i="21"/>
  <c r="N37" i="22"/>
  <c r="N39" i="22"/>
  <c r="N9" i="22"/>
  <c r="I31" i="26"/>
  <c r="I25" i="26"/>
  <c r="I43" i="25"/>
  <c r="P85" i="21"/>
  <c r="P22" i="21"/>
  <c r="P140" i="21"/>
  <c r="G30" i="1"/>
  <c r="G33" i="1"/>
  <c r="I37" i="26"/>
  <c r="G32" i="1"/>
  <c r="I26" i="25" l="1"/>
  <c r="I45" i="25" s="1"/>
  <c r="G31" i="1" s="1"/>
  <c r="G35" i="1" s="1"/>
  <c r="G36" i="1" s="1"/>
  <c r="G38" i="1" s="1"/>
</calcChain>
</file>

<file path=xl/sharedStrings.xml><?xml version="1.0" encoding="utf-8"?>
<sst xmlns="http://schemas.openxmlformats.org/spreadsheetml/2006/main" count="668" uniqueCount="458">
  <si>
    <t>City</t>
  </si>
  <si>
    <t>State</t>
  </si>
  <si>
    <t>Telephone</t>
  </si>
  <si>
    <t>Fax</t>
  </si>
  <si>
    <t>Card No:</t>
  </si>
  <si>
    <t>Date of Order</t>
  </si>
  <si>
    <t>Code</t>
  </si>
  <si>
    <t>Price</t>
  </si>
  <si>
    <t>PPT001</t>
  </si>
  <si>
    <t>PPT002</t>
  </si>
  <si>
    <t>PPT003</t>
  </si>
  <si>
    <t>PPT004</t>
  </si>
  <si>
    <t>PPT005</t>
  </si>
  <si>
    <t>PPT006</t>
  </si>
  <si>
    <t>PPT007</t>
  </si>
  <si>
    <t>PPT008</t>
  </si>
  <si>
    <t>PPT009</t>
  </si>
  <si>
    <t>PPT010</t>
  </si>
  <si>
    <t>PPT101</t>
  </si>
  <si>
    <t>PPT102</t>
  </si>
  <si>
    <t>PPT103</t>
  </si>
  <si>
    <t>PPT104</t>
  </si>
  <si>
    <t>PPT201</t>
  </si>
  <si>
    <t>PPT202</t>
  </si>
  <si>
    <t>PPT203</t>
  </si>
  <si>
    <t>PPT204</t>
  </si>
  <si>
    <t>PPT205</t>
  </si>
  <si>
    <t>PPT206</t>
  </si>
  <si>
    <t>PPT207</t>
  </si>
  <si>
    <t>PPT208</t>
  </si>
  <si>
    <t>PPT209</t>
  </si>
  <si>
    <t>PPT210</t>
  </si>
  <si>
    <t>PPT301</t>
  </si>
  <si>
    <t>PPT302</t>
  </si>
  <si>
    <t>PPT303</t>
  </si>
  <si>
    <t>PPT304</t>
  </si>
  <si>
    <t>PPT305</t>
  </si>
  <si>
    <t>PPT306</t>
  </si>
  <si>
    <t>PPT307</t>
  </si>
  <si>
    <t>PPT308</t>
  </si>
  <si>
    <t>PPT309</t>
  </si>
  <si>
    <t>PPT310</t>
  </si>
  <si>
    <t>PPT401</t>
  </si>
  <si>
    <t>PPT402</t>
  </si>
  <si>
    <t>PPT403</t>
  </si>
  <si>
    <t>PPT404</t>
  </si>
  <si>
    <t>PPT405</t>
  </si>
  <si>
    <t>PPT406</t>
  </si>
  <si>
    <t>PPT407</t>
  </si>
  <si>
    <t>PPT408</t>
  </si>
  <si>
    <t>PPT409</t>
  </si>
  <si>
    <t>PPT410</t>
  </si>
  <si>
    <t>PPT411</t>
  </si>
  <si>
    <t>PPT412</t>
  </si>
  <si>
    <t>PPT413</t>
  </si>
  <si>
    <t>The Preschooler Book</t>
  </si>
  <si>
    <t>B100</t>
  </si>
  <si>
    <t>B103</t>
  </si>
  <si>
    <t>SHWB</t>
  </si>
  <si>
    <t>PW103</t>
  </si>
  <si>
    <t>Standard Triple P</t>
  </si>
  <si>
    <t>FWB</t>
  </si>
  <si>
    <t>Enhanced Triple P</t>
  </si>
  <si>
    <t>EM1</t>
  </si>
  <si>
    <t>EM2</t>
  </si>
  <si>
    <t>EM3</t>
  </si>
  <si>
    <t>EM4</t>
  </si>
  <si>
    <t>Pathways Triple P</t>
  </si>
  <si>
    <t>PMOD 1</t>
  </si>
  <si>
    <t>PMOD 2</t>
  </si>
  <si>
    <t>PMOD 3</t>
  </si>
  <si>
    <t>DVD1</t>
  </si>
  <si>
    <t>PSD3</t>
  </si>
  <si>
    <t>SSBK1</t>
  </si>
  <si>
    <t>SSBK2</t>
  </si>
  <si>
    <t>SSBK3</t>
  </si>
  <si>
    <t>SSBK4</t>
  </si>
  <si>
    <t>SSBK5</t>
  </si>
  <si>
    <t>SSBK6</t>
  </si>
  <si>
    <t>SSBK7</t>
  </si>
  <si>
    <t>Stepping Stones: A Guide to Being Part of the Community</t>
  </si>
  <si>
    <t>Stepping Stones: A Guide to Mealtimes</t>
  </si>
  <si>
    <t>Stepping Stones: A Guide to Social Skills</t>
  </si>
  <si>
    <t>Stepping Stones: A Guide to Toileting</t>
  </si>
  <si>
    <t>SSFWB</t>
  </si>
  <si>
    <t>SSSHWB</t>
  </si>
  <si>
    <t>Stepping Stones Self Help Workbook</t>
  </si>
  <si>
    <t>Smoking (4pages)</t>
  </si>
  <si>
    <t>Truancy (4pages)</t>
  </si>
  <si>
    <t>Fads and Fashion</t>
  </si>
  <si>
    <t>Eating Habits(4pages)</t>
  </si>
  <si>
    <t>Rudeness and Disrespect</t>
  </si>
  <si>
    <t>Coping with Anxiety(4pages)</t>
  </si>
  <si>
    <t>Coping with Depression (4pages)</t>
  </si>
  <si>
    <t>Taking Drugs(4 pages)</t>
  </si>
  <si>
    <t>Friends and Peer Relationships (4pages)</t>
  </si>
  <si>
    <t>TTS01</t>
  </si>
  <si>
    <t>TTS02</t>
  </si>
  <si>
    <t>TTS03</t>
  </si>
  <si>
    <t>TTS04</t>
  </si>
  <si>
    <t>TTS05</t>
  </si>
  <si>
    <t>TTS06</t>
  </si>
  <si>
    <t>TTS07</t>
  </si>
  <si>
    <t>TTS08</t>
  </si>
  <si>
    <t>TTS10</t>
  </si>
  <si>
    <t>TTS11</t>
  </si>
  <si>
    <t>TTS12</t>
  </si>
  <si>
    <t>TTS13</t>
  </si>
  <si>
    <t>TTS14</t>
  </si>
  <si>
    <t>TTS15</t>
  </si>
  <si>
    <t>Positive Parenting Booklet for Parents with Teenagers</t>
  </si>
  <si>
    <t>Every Parent's Teen Self Help Workbook</t>
  </si>
  <si>
    <t>TSHWB</t>
  </si>
  <si>
    <t>TGW104</t>
  </si>
  <si>
    <t>TPCWC</t>
  </si>
  <si>
    <t>Email</t>
  </si>
  <si>
    <t>Stepping Stones: A Guide to Fears and Anxiety</t>
  </si>
  <si>
    <t>SSPW103</t>
  </si>
  <si>
    <t>Group Stepping Stones Workbook</t>
  </si>
  <si>
    <t>Standard Stepping Stones Triple P Family Workbook</t>
  </si>
  <si>
    <t>Every Parent's Teen Triple P Family Workbook</t>
  </si>
  <si>
    <t>TFWB</t>
  </si>
  <si>
    <t>Money Order:</t>
  </si>
  <si>
    <t>Lifestyle Group Triple P Workbook</t>
  </si>
  <si>
    <t>Billing/Invoice Address</t>
  </si>
  <si>
    <t xml:space="preserve">Number/Street </t>
  </si>
  <si>
    <r>
      <t xml:space="preserve">Mailing Address </t>
    </r>
    <r>
      <rPr>
        <i/>
        <sz val="9"/>
        <color indexed="8"/>
        <rFont val="Arial"/>
        <family val="2"/>
      </rPr>
      <t>(if different to above)</t>
    </r>
    <r>
      <rPr>
        <i/>
        <sz val="10"/>
        <color indexed="8"/>
        <rFont val="Arial"/>
        <family val="2"/>
      </rPr>
      <t xml:space="preserve"> </t>
    </r>
  </si>
  <si>
    <t>Lifestyle Triple P</t>
  </si>
  <si>
    <t xml:space="preserve">Money and Work </t>
  </si>
  <si>
    <t>Lifestyle Active Games Booklet</t>
  </si>
  <si>
    <t>LSABOOK</t>
  </si>
  <si>
    <t>Lifestyle Recipe Booklet</t>
  </si>
  <si>
    <t>LSRBOOK</t>
  </si>
  <si>
    <t>LSPW103</t>
  </si>
  <si>
    <t>Stepping Stone Booklet Series - Box Set of all 11 Titles</t>
  </si>
  <si>
    <t>SSBKKT</t>
  </si>
  <si>
    <t>SSBK8</t>
  </si>
  <si>
    <t>SSBK9</t>
  </si>
  <si>
    <t>SSBK10</t>
  </si>
  <si>
    <t>SSBK11</t>
  </si>
  <si>
    <t>Stepping Stones: A Guide to Early Learning Skills</t>
  </si>
  <si>
    <t>Stepping Stones: A Guide to Language and Communication</t>
  </si>
  <si>
    <t>Stepping Stones: A Guide to Self-Care Skills</t>
  </si>
  <si>
    <t>Stepping Stone: A Guide to Family Adaptation</t>
  </si>
  <si>
    <r>
      <t xml:space="preserve">Seminar Series </t>
    </r>
    <r>
      <rPr>
        <sz val="10"/>
        <color indexed="8"/>
        <rFont val="Arial"/>
        <family val="2"/>
      </rPr>
      <t>(pack of 10 of same tip sheet)</t>
    </r>
  </si>
  <si>
    <t>Five Steps to Positive Parenting of Teenagers Wall Chart (12-16yrs)</t>
  </si>
  <si>
    <t xml:space="preserve">Being a parent (4pages)  </t>
  </si>
  <si>
    <t xml:space="preserve">Coping with Stress (4pages)  </t>
  </si>
  <si>
    <t xml:space="preserve">Feeling Depressed After the Birth of Your Baby (4 pages) </t>
  </si>
  <si>
    <t xml:space="preserve">Home Safety (4 pages)  </t>
  </si>
  <si>
    <t xml:space="preserve">Preparing Your Child for a New Baby (4 pages) </t>
  </si>
  <si>
    <t xml:space="preserve">Supporting Your Partner (4 pages)  </t>
  </si>
  <si>
    <t xml:space="preserve">Balancing Work and Family  </t>
  </si>
  <si>
    <t xml:space="preserve">The Power of Positive Parenting (4 pages)  </t>
  </si>
  <si>
    <t>Raising Confident, Competent Children (4 pages)</t>
  </si>
  <si>
    <t xml:space="preserve">Raising Resilient Children (4 pages)  </t>
  </si>
  <si>
    <r>
      <t xml:space="preserve">Crying (4 pages) </t>
    </r>
    <r>
      <rPr>
        <sz val="10"/>
        <color indexed="30"/>
        <rFont val="Arial"/>
        <family val="2"/>
      </rPr>
      <t xml:space="preserve"> </t>
    </r>
  </si>
  <si>
    <t xml:space="preserve">Promoting Development (4 pages)  </t>
  </si>
  <si>
    <t xml:space="preserve">Separation Anxiety  </t>
  </si>
  <si>
    <t xml:space="preserve">Sleep Patterns (4 pages)  </t>
  </si>
  <si>
    <t xml:space="preserve">Bedtime Problems (4 pages)  </t>
  </si>
  <si>
    <t xml:space="preserve">Disobedience I  </t>
  </si>
  <si>
    <r>
      <t xml:space="preserve">Hurting Others  </t>
    </r>
    <r>
      <rPr>
        <sz val="10"/>
        <color indexed="8"/>
        <rFont val="Arial"/>
        <family val="2"/>
      </rPr>
      <t xml:space="preserve"> </t>
    </r>
  </si>
  <si>
    <t xml:space="preserve">Independent Eating  </t>
  </si>
  <si>
    <t xml:space="preserve">Language </t>
  </si>
  <si>
    <t xml:space="preserve">Sharing  </t>
  </si>
  <si>
    <t xml:space="preserve">Tantrums  </t>
  </si>
  <si>
    <t xml:space="preserve">Toilet Training (4 pages)  </t>
  </si>
  <si>
    <t xml:space="preserve">Wandering  </t>
  </si>
  <si>
    <t xml:space="preserve">Disobedience II </t>
  </si>
  <si>
    <t xml:space="preserve">Fighting and Aggression  </t>
  </si>
  <si>
    <t xml:space="preserve">Going Shopping </t>
  </si>
  <si>
    <t xml:space="preserve">Having Visitors  </t>
  </si>
  <si>
    <t xml:space="preserve">Interrupting  </t>
  </si>
  <si>
    <t xml:space="preserve">Mealtime Problems  </t>
  </si>
  <si>
    <t xml:space="preserve">Nightmares and Night Terrors  </t>
  </si>
  <si>
    <t xml:space="preserve">Separation Problems  </t>
  </si>
  <si>
    <t xml:space="preserve">Tidying Up  </t>
  </si>
  <si>
    <t xml:space="preserve">Travelling in the Car  </t>
  </si>
  <si>
    <t xml:space="preserve">Every Parent's Teen Triple P Group Workbook </t>
  </si>
  <si>
    <t xml:space="preserve">Getting Teenagers Connected  </t>
  </si>
  <si>
    <t xml:space="preserve">Raising Competent Teenagers </t>
  </si>
  <si>
    <t xml:space="preserve">Raising Responsible Teenagers </t>
  </si>
  <si>
    <t xml:space="preserve">Every Parent's Survival Guide (43mins) </t>
  </si>
  <si>
    <t xml:space="preserve">Pathways Module 3: Maintenance and Closure  </t>
  </si>
  <si>
    <t xml:space="preserve">Pathways Module 2: Coping with Anger  </t>
  </si>
  <si>
    <t xml:space="preserve">Pathways Module 1: Avoiding Parent Traps  </t>
  </si>
  <si>
    <t xml:space="preserve">Supplementary Workbook Module 3: Partner Support  </t>
  </si>
  <si>
    <r>
      <t xml:space="preserve">Supplementary Workbook Module 2: Coping Skills </t>
    </r>
    <r>
      <rPr>
        <b/>
        <sz val="10"/>
        <color indexed="30"/>
        <rFont val="Arial"/>
        <family val="2"/>
      </rPr>
      <t xml:space="preserve"> </t>
    </r>
  </si>
  <si>
    <t xml:space="preserve">Supplementary Workbook Module 1: Practice </t>
  </si>
  <si>
    <t xml:space="preserve">Every Parent's Family Workbook  </t>
  </si>
  <si>
    <t xml:space="preserve">Every Parent's Group Workbook  </t>
  </si>
  <si>
    <t xml:space="preserve">Chores </t>
  </si>
  <si>
    <t xml:space="preserve">Fears  </t>
  </si>
  <si>
    <t xml:space="preserve">Homework </t>
  </si>
  <si>
    <t xml:space="preserve">Lying  </t>
  </si>
  <si>
    <t xml:space="preserve">Self-Esteem (4 pages)  </t>
  </si>
  <si>
    <t xml:space="preserve">Stealing (4 pages)  </t>
  </si>
  <si>
    <t xml:space="preserve">Swearing </t>
  </si>
  <si>
    <t xml:space="preserve">Creativity </t>
  </si>
  <si>
    <t xml:space="preserve">Sport (4 pages) </t>
  </si>
  <si>
    <t>ADHD</t>
  </si>
  <si>
    <t xml:space="preserve">Supplementary Workbook Module 4: Maintenance and Closure  </t>
  </si>
  <si>
    <t>Zip</t>
  </si>
  <si>
    <t>Institutional purchaser order (established accounts only ) PO#</t>
  </si>
  <si>
    <t>TIPSHEETS</t>
  </si>
  <si>
    <t>BOOKS</t>
  </si>
  <si>
    <t xml:space="preserve">Behavior at School (4 pages) </t>
  </si>
  <si>
    <t>Sexual Behavior and Dating (4pages)</t>
  </si>
  <si>
    <t>Stepping Stones: A Guide to Disruptive Behavior</t>
  </si>
  <si>
    <t xml:space="preserve">Primary Care Triple P </t>
  </si>
  <si>
    <t>PPBOOK</t>
  </si>
  <si>
    <t>Resource</t>
  </si>
  <si>
    <t>COST</t>
  </si>
  <si>
    <t>SUB-TOTAL</t>
  </si>
  <si>
    <r>
      <t xml:space="preserve">Bedwetting </t>
    </r>
    <r>
      <rPr>
        <b/>
        <sz val="10"/>
        <color indexed="25"/>
        <rFont val="Arial"/>
        <family val="2"/>
      </rPr>
      <t xml:space="preserve"> </t>
    </r>
  </si>
  <si>
    <r>
      <t xml:space="preserve">Being Bullied (4 pages)  </t>
    </r>
    <r>
      <rPr>
        <b/>
        <sz val="10"/>
        <color indexed="25"/>
        <rFont val="Arial"/>
        <family val="2"/>
      </rPr>
      <t xml:space="preserve"> </t>
    </r>
  </si>
  <si>
    <t>English (US)</t>
  </si>
  <si>
    <t xml:space="preserve">DVD RESOURCES </t>
  </si>
  <si>
    <t>TIPSHEETS - Continued</t>
  </si>
  <si>
    <t>CODE</t>
  </si>
  <si>
    <t>PRICE</t>
  </si>
  <si>
    <t>AMOUNT</t>
  </si>
  <si>
    <t>RESOURCE</t>
  </si>
  <si>
    <t>Whining</t>
  </si>
  <si>
    <t>Dealing with Disobedience Booklet</t>
  </si>
  <si>
    <t>Managing Fighting and Aggression Booklet</t>
  </si>
  <si>
    <t>Developing Good Bedtime Routines Booklet</t>
  </si>
  <si>
    <t>Hassle-free Shopping with Children Booklet</t>
  </si>
  <si>
    <r>
      <rPr>
        <b/>
        <sz val="10"/>
        <color indexed="8"/>
        <rFont val="Arial"/>
        <family val="2"/>
      </rPr>
      <t>Discussion Group Series 1 Triple P</t>
    </r>
  </si>
  <si>
    <t>Group Triple P</t>
  </si>
  <si>
    <t>BOOKS - Continued</t>
  </si>
  <si>
    <t>Vietnamese</t>
  </si>
  <si>
    <t>PMOD1</t>
  </si>
  <si>
    <t>PMOD2</t>
  </si>
  <si>
    <t>PMOD3</t>
  </si>
  <si>
    <t>Coping with Stress (15 minutes) NTSC</t>
  </si>
  <si>
    <t xml:space="preserve">PSD3NTSC </t>
  </si>
  <si>
    <t>DVD2NTSC</t>
  </si>
  <si>
    <t>DVD3NTSC</t>
  </si>
  <si>
    <t>DVD4NTSC</t>
  </si>
  <si>
    <t>DVD9NTSC</t>
  </si>
  <si>
    <t>PSD1NTSC</t>
  </si>
  <si>
    <t>PSD2NTSC</t>
  </si>
  <si>
    <t>PSD4NTSC</t>
  </si>
  <si>
    <t>PSD5NTSC</t>
  </si>
  <si>
    <t>PSD6NTSC</t>
  </si>
  <si>
    <t>PSD7NTSC</t>
  </si>
  <si>
    <t>Every Parent's Guide to Infants and Toddlers (55mins) NTSC</t>
  </si>
  <si>
    <t>Every Parent's Guide to Preschoolers (42mins) NTSC</t>
  </si>
  <si>
    <t>Every Parent's Guide to Primary Schoolers (51mins) NTSC</t>
  </si>
  <si>
    <t>Supporting Your Partner (15 minutes)  NTSC</t>
  </si>
  <si>
    <t>Dealing with Disobedience (17 minutes) NTSC</t>
  </si>
  <si>
    <t>Tidying Up (13 minutes) NTSC</t>
  </si>
  <si>
    <t>Encouraging Creativity (13 minutes) NTSC</t>
  </si>
  <si>
    <t>Children and Sport (14 minutes) NTSC</t>
  </si>
  <si>
    <t>Self-Esteem (19 minutes) NTSC</t>
  </si>
  <si>
    <t>Family Transitions Triple P</t>
  </si>
  <si>
    <t>Family Transitions Workbook</t>
  </si>
  <si>
    <t>FTPW103</t>
  </si>
  <si>
    <t xml:space="preserve">Family Transitions Relaxation - CD  </t>
  </si>
  <si>
    <t>DVD8NTSC</t>
  </si>
  <si>
    <t>US</t>
  </si>
  <si>
    <t>CH</t>
  </si>
  <si>
    <t>FC</t>
  </si>
  <si>
    <t>J</t>
  </si>
  <si>
    <t>PO</t>
  </si>
  <si>
    <t>SW</t>
  </si>
  <si>
    <t>Indigenous Group Workbook</t>
  </si>
  <si>
    <t>IGW</t>
  </si>
  <si>
    <t xml:space="preserve">OTHER RESOURCES </t>
  </si>
  <si>
    <t xml:space="preserve">BOOKLET SERIES </t>
  </si>
  <si>
    <t>DVD</t>
  </si>
  <si>
    <t>DVD7NTSC</t>
  </si>
  <si>
    <t>Stepping Stones Triple P: A Survival Guide for Families with a Child with a Disability (82min) NTSC</t>
  </si>
  <si>
    <t>Every Parent's Survival Guide (43mins)  Dubbed</t>
  </si>
  <si>
    <t>DVD1DUB</t>
  </si>
  <si>
    <t xml:space="preserve">Teen Group Workbook  </t>
  </si>
  <si>
    <t>OTHER RESOURCES</t>
  </si>
  <si>
    <r>
      <t xml:space="preserve">Teen </t>
    </r>
    <r>
      <rPr>
        <sz val="10"/>
        <rFont val="Arial"/>
        <family val="2"/>
      </rPr>
      <t>(pack of 10 of the same tip sheet)</t>
    </r>
  </si>
  <si>
    <r>
      <t xml:space="preserve">Teen Seminar </t>
    </r>
    <r>
      <rPr>
        <sz val="10"/>
        <rFont val="Arial"/>
        <family val="2"/>
      </rPr>
      <t>(pack of 10 of the same tip sheet)</t>
    </r>
  </si>
  <si>
    <t>PAGE TOTAL</t>
  </si>
  <si>
    <t>Check:</t>
  </si>
  <si>
    <t>Contact Name</t>
  </si>
  <si>
    <t>Check #:</t>
  </si>
  <si>
    <t>Date Sent:</t>
  </si>
  <si>
    <t>Expiration Date:</t>
  </si>
  <si>
    <t>Cardholder’s Name:</t>
  </si>
  <si>
    <t>Cardholder’s Address:</t>
  </si>
  <si>
    <r>
      <t xml:space="preserve">Positive Parenting </t>
    </r>
    <r>
      <rPr>
        <sz val="10"/>
        <color indexed="10"/>
        <rFont val="Arial"/>
        <family val="2"/>
      </rPr>
      <t>(pack of 10 of the same tip sheet)</t>
    </r>
  </si>
  <si>
    <r>
      <t xml:space="preserve">Seminar Series </t>
    </r>
    <r>
      <rPr>
        <sz val="10"/>
        <color indexed="10"/>
        <rFont val="Arial"/>
        <family val="2"/>
      </rPr>
      <t>(pack of 10 of same tip sheet)</t>
    </r>
  </si>
  <si>
    <r>
      <rPr>
        <b/>
        <sz val="10"/>
        <color indexed="8"/>
        <rFont val="Arial"/>
        <family val="2"/>
      </rPr>
      <t>Infants</t>
    </r>
    <r>
      <rPr>
        <sz val="10"/>
        <color indexed="10"/>
        <rFont val="Arial"/>
        <family val="2"/>
      </rPr>
      <t xml:space="preserve"> (pack of 10 of same tip sheet)</t>
    </r>
  </si>
  <si>
    <r>
      <t>Toddlers</t>
    </r>
    <r>
      <rPr>
        <sz val="10"/>
        <color indexed="8"/>
        <rFont val="Arial"/>
        <family val="2"/>
      </rPr>
      <t xml:space="preserve"> </t>
    </r>
    <r>
      <rPr>
        <sz val="10"/>
        <color indexed="10"/>
        <rFont val="Arial"/>
        <family val="2"/>
      </rPr>
      <t>(pack of 10 of same tip sheet)</t>
    </r>
  </si>
  <si>
    <r>
      <rPr>
        <b/>
        <sz val="10"/>
        <color indexed="8"/>
        <rFont val="Arial"/>
        <family val="2"/>
      </rPr>
      <t>Preschoolers</t>
    </r>
    <r>
      <rPr>
        <sz val="10"/>
        <color indexed="8"/>
        <rFont val="Arial"/>
        <family val="2"/>
      </rPr>
      <t xml:space="preserve"> </t>
    </r>
    <r>
      <rPr>
        <sz val="10"/>
        <color indexed="10"/>
        <rFont val="Arial"/>
        <family val="2"/>
      </rPr>
      <t>(pack of 10 of same tip sheet)</t>
    </r>
  </si>
  <si>
    <r>
      <rPr>
        <b/>
        <sz val="10"/>
        <color indexed="8"/>
        <rFont val="Arial"/>
        <family val="2"/>
      </rPr>
      <t>Primary Schoolers</t>
    </r>
    <r>
      <rPr>
        <sz val="10"/>
        <color indexed="8"/>
        <rFont val="Arial"/>
        <family val="2"/>
      </rPr>
      <t xml:space="preserve"> </t>
    </r>
    <r>
      <rPr>
        <sz val="10"/>
        <color indexed="10"/>
        <rFont val="Arial"/>
        <family val="2"/>
      </rPr>
      <t>(pack of 10 of same tip sheet)</t>
    </r>
  </si>
  <si>
    <t>Resources 0-12 yrs</t>
  </si>
  <si>
    <t>Teen Resources</t>
  </si>
  <si>
    <t>Stepping Stones resources</t>
  </si>
  <si>
    <t>Limited Language Resources</t>
  </si>
  <si>
    <t>TAB 2</t>
  </si>
  <si>
    <t>TAB 3</t>
  </si>
  <si>
    <t>TAB 4</t>
  </si>
  <si>
    <t>TAB 5</t>
  </si>
  <si>
    <t>SUB–TOTAL</t>
  </si>
  <si>
    <t>ORDER SUMMARY</t>
  </si>
  <si>
    <t>TOTAL</t>
  </si>
  <si>
    <r>
      <t xml:space="preserve">Card ID Code </t>
    </r>
    <r>
      <rPr>
        <sz val="9"/>
        <color indexed="8"/>
        <rFont val="Arial"/>
        <family val="2"/>
      </rPr>
      <t>(3 digit code on back or 4 digit code on front)</t>
    </r>
  </si>
  <si>
    <t>PAYMENT OPTIONS</t>
  </si>
  <si>
    <t>Triple P America, Inc</t>
  </si>
  <si>
    <t>Name</t>
  </si>
  <si>
    <t>Date Trained</t>
  </si>
  <si>
    <r>
      <t xml:space="preserve">CRS# </t>
    </r>
    <r>
      <rPr>
        <i/>
        <sz val="10"/>
        <color indexed="8"/>
        <rFont val="Calibri"/>
        <family val="2"/>
      </rPr>
      <t>(if known)</t>
    </r>
  </si>
  <si>
    <t>1201 Lincoln Street, Suite 201, Columbia, SC 29201</t>
  </si>
  <si>
    <t>Postal Address: PO Box 12755, Columbia, SC 29211</t>
  </si>
  <si>
    <t>Prices are expressed in US Dollars, 
and are subject to change without notification.</t>
  </si>
  <si>
    <t>VISA</t>
  </si>
  <si>
    <t xml:space="preserve">AMERICAN EXPRESS </t>
  </si>
  <si>
    <t>DISCOVER</t>
  </si>
  <si>
    <t>MASTERCARD</t>
  </si>
  <si>
    <t>MSA</t>
  </si>
  <si>
    <t>BER</t>
  </si>
  <si>
    <t>SCH</t>
  </si>
  <si>
    <t>GR</t>
  </si>
  <si>
    <t>M</t>
  </si>
  <si>
    <t>R</t>
  </si>
  <si>
    <t>TU</t>
  </si>
  <si>
    <t>V</t>
  </si>
  <si>
    <t>TOTAL (3 Pages)</t>
  </si>
  <si>
    <r>
      <t xml:space="preserve">Every Parent: A Positive Approach to children’s behavior </t>
    </r>
    <r>
      <rPr>
        <sz val="10"/>
        <color indexed="8"/>
        <rFont val="Arial"/>
        <family val="2"/>
      </rPr>
      <t>(Revised Edition)</t>
    </r>
  </si>
  <si>
    <t xml:space="preserve">Please indicate Card type here - </t>
  </si>
  <si>
    <t xml:space="preserve">Enclosed </t>
  </si>
  <si>
    <r>
      <t>Stepping Stones: A Guide to Positive Parenting</t>
    </r>
    <r>
      <rPr>
        <i/>
        <sz val="10"/>
        <color indexed="10"/>
        <rFont val="Arial"/>
        <family val="2"/>
      </rPr>
      <t xml:space="preserve">
We recommended purchasing this with any individual booklet in the series</t>
    </r>
  </si>
  <si>
    <t xml:space="preserve">Arabic </t>
  </si>
  <si>
    <t xml:space="preserve">Berber </t>
  </si>
  <si>
    <t>Chinese Simplified</t>
  </si>
  <si>
    <t xml:space="preserve">French Euro </t>
  </si>
  <si>
    <t>Greek</t>
  </si>
  <si>
    <t>Malay</t>
  </si>
  <si>
    <t>Romanian</t>
  </si>
  <si>
    <t>Turkish</t>
  </si>
  <si>
    <t>Chinese Traditional</t>
  </si>
  <si>
    <t>French Canadian</t>
  </si>
  <si>
    <t xml:space="preserve">Japanese </t>
  </si>
  <si>
    <t xml:space="preserve">Portuguese </t>
  </si>
  <si>
    <t xml:space="preserve">Swedish </t>
  </si>
  <si>
    <t>Family Transitions Triple P: Positive Parenting after Separation and Divorce NTSC</t>
  </si>
  <si>
    <t>Please check box if this is for Quotation Purposes only</t>
  </si>
  <si>
    <t>Send completed Order Form with payment details to:</t>
  </si>
  <si>
    <r>
      <t xml:space="preserve">Email: </t>
    </r>
    <r>
      <rPr>
        <sz val="10"/>
        <color indexed="12"/>
        <rFont val="Arial"/>
        <family val="2"/>
      </rPr>
      <t>orders.us@triplep.net</t>
    </r>
    <r>
      <rPr>
        <sz val="10"/>
        <color indexed="8"/>
        <rFont val="Arial"/>
        <family val="2"/>
      </rPr>
      <t xml:space="preserve"> or Fax 803.451.2277</t>
    </r>
  </si>
  <si>
    <t>DGBK1</t>
  </si>
  <si>
    <t>DGBK2</t>
  </si>
  <si>
    <t>DGBK3</t>
  </si>
  <si>
    <t>DGBK4</t>
  </si>
  <si>
    <t>Organization Name</t>
  </si>
  <si>
    <r>
      <rPr>
        <b/>
        <sz val="11"/>
        <color indexed="30"/>
        <rFont val="Arial"/>
        <family val="2"/>
      </rPr>
      <t>ORDER INQUIRIES:</t>
    </r>
    <r>
      <rPr>
        <b/>
        <sz val="11"/>
        <color indexed="8"/>
        <rFont val="Arial"/>
        <family val="2"/>
      </rPr>
      <t xml:space="preserve"> if you have an order inquiry please email:</t>
    </r>
    <r>
      <rPr>
        <b/>
        <sz val="11"/>
        <color indexed="30"/>
        <rFont val="Arial"/>
        <family val="2"/>
      </rPr>
      <t xml:space="preserve"> orders.us@triplep.net</t>
    </r>
  </si>
  <si>
    <t>Level(s) Trained</t>
  </si>
  <si>
    <t>If you are completing this order on behalf of another practitioner who  is trained in Triple P, please include that individuals information below:</t>
  </si>
  <si>
    <t>Every Parent's Survival Guide (43mins) - PAL</t>
  </si>
  <si>
    <t>Indigenous DVD NTSC</t>
  </si>
  <si>
    <t>Coping with Stress (15 minutes) PAL</t>
  </si>
  <si>
    <t>English (UK)</t>
  </si>
  <si>
    <t>Every Parent's Self Help Workbook</t>
  </si>
  <si>
    <t>Japanese</t>
  </si>
  <si>
    <t>FTRECD</t>
  </si>
  <si>
    <r>
      <rPr>
        <i/>
        <sz val="11"/>
        <color indexed="10"/>
        <rFont val="Calibri"/>
        <family val="2"/>
      </rPr>
      <t>* Please note:</t>
    </r>
    <r>
      <rPr>
        <i/>
        <sz val="11"/>
        <color indexed="8"/>
        <rFont val="Calibri"/>
        <family val="2"/>
      </rPr>
      <t xml:space="preserve"> This wallchart is a clinical resource, not a Stay Positive promotional poster. Practitioners in regions using the Stay Positive communications campaign should check their Stay Positive provider website for Five Steps posters and flyers.</t>
    </r>
  </si>
  <si>
    <t xml:space="preserve">Positive Parenting Booklet - Companion booklet to tip sheet series </t>
  </si>
  <si>
    <t>PCFC</t>
  </si>
  <si>
    <t>Spanish Americas</t>
  </si>
  <si>
    <t>SPA</t>
  </si>
  <si>
    <t>UR</t>
  </si>
  <si>
    <t>Urdu</t>
  </si>
  <si>
    <t xml:space="preserve"> </t>
  </si>
  <si>
    <t>Returns Policy</t>
  </si>
  <si>
    <t>We will refund you via Electronic Funds Transfer or Credit</t>
  </si>
  <si>
    <r>
      <t>·</t>
    </r>
    <r>
      <rPr>
        <sz val="7"/>
        <color indexed="8"/>
        <rFont val="Times New Roman"/>
        <family val="1"/>
      </rPr>
      <t>  </t>
    </r>
  </si>
  <si>
    <t>Media items (for example, DVD’s), must be unopened and still in their case</t>
  </si>
  <si>
    <t>The resources are your responsibility until they are returned to the warehouse so make sure they are packed up properly and can't get damaged on the way</t>
  </si>
  <si>
    <r>
      <t>·</t>
    </r>
    <r>
      <rPr>
        <sz val="7"/>
        <color indexed="8"/>
        <rFont val="Times New Roman"/>
        <family val="1"/>
      </rPr>
      <t xml:space="preserve">         </t>
    </r>
  </si>
  <si>
    <t>All resources will be inspected on return</t>
  </si>
  <si>
    <t>If resources are claimed to be damaged or defective the item must be returned for inspection and a full refund or Credit is available if proven to be damaged/defective goods</t>
  </si>
  <si>
    <t>Please note: A credit or refund will be issued only for the resources that meet the above criteria</t>
  </si>
  <si>
    <t xml:space="preserve">orders.us@triplep.net </t>
  </si>
  <si>
    <t>A Return Authorisation will be provided (by email) which is to accompany the resources being returned</t>
  </si>
  <si>
    <t xml:space="preserve">Customers wishing to return resources should notify </t>
  </si>
  <si>
    <t>·</t>
  </si>
  <si>
    <r>
      <t>·</t>
    </r>
    <r>
      <rPr>
        <sz val="7"/>
        <color indexed="8"/>
        <rFont val="Times New Roman"/>
        <family val="1"/>
      </rPr>
      <t>        </t>
    </r>
  </si>
  <si>
    <r>
      <t>·</t>
    </r>
    <r>
      <rPr>
        <sz val="7"/>
        <color indexed="8"/>
        <rFont val="Times New Roman"/>
        <family val="1"/>
      </rPr>
      <t> </t>
    </r>
  </si>
  <si>
    <t>You can return resources within 90 days of receiving your original order</t>
  </si>
  <si>
    <t>If you want the resource/s replaced, you will need to place a new order</t>
  </si>
  <si>
    <t>Resources must be unused and in original packaging</t>
  </si>
  <si>
    <t>Shipping and handling charges for returning items are borne by the buyer</t>
  </si>
  <si>
    <t>MKTBRO</t>
  </si>
  <si>
    <t xml:space="preserve"> Triple P General Brochures (sold in packs of 100)</t>
  </si>
  <si>
    <r>
      <t>Credit Cards accepted (</t>
    </r>
    <r>
      <rPr>
        <b/>
        <sz val="10"/>
        <color indexed="8"/>
        <rFont val="Arial"/>
        <family val="2"/>
      </rPr>
      <t>only for orders under $4000.00</t>
    </r>
    <r>
      <rPr>
        <sz val="10"/>
        <color indexed="8"/>
        <rFont val="Arial"/>
        <family val="2"/>
      </rPr>
      <t>)</t>
    </r>
  </si>
  <si>
    <t>FE</t>
  </si>
  <si>
    <t>TBOOK</t>
  </si>
  <si>
    <t>Volume</t>
  </si>
  <si>
    <t>Cost</t>
  </si>
  <si>
    <t>Exclusive GST</t>
  </si>
  <si>
    <t xml:space="preserve">TRIPLE P ONLINE </t>
  </si>
  <si>
    <t>QTY</t>
  </si>
  <si>
    <t xml:space="preserve">PRICE 
(per unit) </t>
  </si>
  <si>
    <t>TOTAL COST</t>
  </si>
  <si>
    <t>TAB 6</t>
  </si>
  <si>
    <t>Triple P Online</t>
  </si>
  <si>
    <t>TDGBK1</t>
  </si>
  <si>
    <t>TDGBK2</t>
  </si>
  <si>
    <t>PPT417</t>
  </si>
  <si>
    <t>PPT418</t>
  </si>
  <si>
    <t>PPT419</t>
  </si>
  <si>
    <t>Discussion Group Teen  Series 1 Triple P</t>
  </si>
  <si>
    <t>Getting Teenagers to Cooperate</t>
  </si>
  <si>
    <t>Coping with Teenagers' Emotions</t>
  </si>
  <si>
    <t>Reducing Family Conflict</t>
  </si>
  <si>
    <t>TDGBK3</t>
  </si>
  <si>
    <t>Building Teenagers' Survival Skills</t>
  </si>
  <si>
    <t>TDGBK4</t>
  </si>
  <si>
    <t xml:space="preserve">Coping with Stress (15 minutes) </t>
  </si>
  <si>
    <t>Helping Your Child Reach Their Potential </t>
  </si>
  <si>
    <t>Changing Problem Behavior into Positive Behavior  </t>
  </si>
  <si>
    <t>Positive Parenting for Children with a Disability  </t>
  </si>
  <si>
    <r>
      <t xml:space="preserve">Stepping Stones Seminar </t>
    </r>
    <r>
      <rPr>
        <sz val="10"/>
        <color indexed="10"/>
        <rFont val="Arial"/>
        <family val="2"/>
      </rPr>
      <t>(pack of 10 of same tip sheet)</t>
    </r>
  </si>
  <si>
    <t>TRIPLE P PROGRAM RESOURCES: 0 - 12 yrs</t>
  </si>
  <si>
    <t>TRIPLE P PROGRAM RESOURCES: 0 - 12 yrs (Continued)</t>
  </si>
  <si>
    <t>TRIPLE P PROGRAM RESOURCES: TEEN 12 - 16 yrs</t>
  </si>
  <si>
    <t>TRIPLE P PROGRAM RESOURCES: STEPPING STONES</t>
  </si>
  <si>
    <t>TRIPLE P PROGRAM RESOURCES: OTHER LANGUAGE RESOURCES</t>
  </si>
  <si>
    <t>DVD5NTSC</t>
  </si>
  <si>
    <t>Every Parent's Guide to Teenagers (66min) NTSC</t>
  </si>
  <si>
    <t>TPCFC</t>
  </si>
  <si>
    <t>Primary Care Teen Flip Chart</t>
  </si>
  <si>
    <t>Primary Care Triple P Flip Chart *</t>
  </si>
  <si>
    <t>Shipping &amp; Handling - 10% of Subtotal 
(Min $10 &amp; excluding Triple P Online)</t>
  </si>
  <si>
    <t>Positive Parenting Booklet - Companion booklet to tip sheets</t>
  </si>
  <si>
    <t>US Spanish &amp; Americas</t>
  </si>
  <si>
    <t>UK</t>
  </si>
  <si>
    <t>SP/SPA</t>
  </si>
  <si>
    <t>French Univesal</t>
  </si>
  <si>
    <t>FR</t>
  </si>
  <si>
    <t>French Universal</t>
  </si>
  <si>
    <t>Every Parent's Survival Guide (43mins) - NTSC</t>
  </si>
  <si>
    <t>DVD1NTSC</t>
  </si>
  <si>
    <t>Every Parent's Survival Guide For Hearing Impaired (43mins) NTSC</t>
  </si>
  <si>
    <t>DVD H1 NTSC</t>
  </si>
  <si>
    <t>English</t>
  </si>
  <si>
    <t>Dutch/Flemish</t>
  </si>
  <si>
    <t>German</t>
  </si>
  <si>
    <t>TEEN TRIPLE P ONLINE</t>
  </si>
  <si>
    <t>Language</t>
  </si>
  <si>
    <t>Indonesian</t>
  </si>
  <si>
    <t>IN</t>
  </si>
  <si>
    <t>French</t>
  </si>
  <si>
    <t>Spanish</t>
  </si>
  <si>
    <t>Triple P America - Program Resources Order Form 2018</t>
  </si>
  <si>
    <t>State Sales Tax (please insert applicable charge)</t>
  </si>
  <si>
    <r>
      <t xml:space="preserve">Primary Schoolers </t>
    </r>
    <r>
      <rPr>
        <sz val="10"/>
        <rFont val="Arial"/>
        <family val="2"/>
      </rPr>
      <t>(pack of 10 of same tip sheet)</t>
    </r>
  </si>
  <si>
    <r>
      <t xml:space="preserve">Teen </t>
    </r>
    <r>
      <rPr>
        <sz val="10"/>
        <rFont val="Arial"/>
        <family val="2"/>
      </rPr>
      <t>(pack of 10 of same tip sheet)</t>
    </r>
  </si>
  <si>
    <t>Valid for 12 months from July 1, 2018 (version 4.1)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</si>
</sst>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  <numFmt numFmtId="167" formatCode="mmmm\ d\,\ yyyy"/>
  </numFmts>
  <fonts count="6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30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sz val="10"/>
      <color indexed="30"/>
      <name val="Arial"/>
      <family val="2"/>
    </font>
    <font>
      <b/>
      <sz val="11"/>
      <color indexed="30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i/>
      <sz val="11"/>
      <color indexed="8"/>
      <name val="Calibri"/>
      <family val="2"/>
    </font>
    <font>
      <b/>
      <sz val="10"/>
      <color indexed="25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i/>
      <sz val="10"/>
      <color indexed="8"/>
      <name val="Calibri"/>
      <family val="2"/>
    </font>
    <font>
      <b/>
      <sz val="9"/>
      <name val="Arial"/>
      <family val="2"/>
    </font>
    <font>
      <i/>
      <sz val="10"/>
      <color indexed="10"/>
      <name val="Arial"/>
      <family val="2"/>
    </font>
    <font>
      <i/>
      <sz val="11"/>
      <color indexed="10"/>
      <name val="Calibri"/>
      <family val="2"/>
    </font>
    <font>
      <sz val="7"/>
      <color indexed="8"/>
      <name val="Times New Roman"/>
      <family val="1"/>
    </font>
    <font>
      <b/>
      <sz val="14"/>
      <color indexed="30"/>
      <name val="Arial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70C0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0070C0"/>
      <name val="Arial"/>
      <family val="2"/>
    </font>
    <font>
      <b/>
      <i/>
      <sz val="10"/>
      <color theme="1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rgb="FF3366FF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Symbol"/>
      <family val="1"/>
      <charset val="2"/>
    </font>
    <font>
      <b/>
      <sz val="11"/>
      <color theme="4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3366FF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b/>
      <sz val="18"/>
      <color rgb="FF0070C0"/>
      <name val="Arial"/>
      <family val="2"/>
    </font>
    <font>
      <b/>
      <sz val="20"/>
      <color rgb="FF3366FF"/>
      <name val="Arial"/>
      <family val="2"/>
    </font>
    <font>
      <b/>
      <sz val="12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 tint="-0.249977111117893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/>
      <right/>
      <top/>
      <bottom style="thin">
        <color rgb="FFA6A6A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5">
    <xf numFmtId="0" fontId="0" fillId="0" borderId="0" xfId="0"/>
    <xf numFmtId="0" fontId="0" fillId="0" borderId="0" xfId="0" applyFont="1" applyAlignment="1" applyProtection="1">
      <alignment horizontal="center" vertical="center"/>
    </xf>
    <xf numFmtId="0" fontId="28" fillId="0" borderId="0" xfId="0" applyFont="1" applyBorder="1" applyAlignment="1" applyProtection="1">
      <alignment wrapText="1"/>
    </xf>
    <xf numFmtId="0" fontId="28" fillId="0" borderId="0" xfId="0" applyFont="1" applyAlignment="1" applyProtection="1">
      <alignment horizontal="center" vertical="center"/>
    </xf>
    <xf numFmtId="0" fontId="29" fillId="0" borderId="0" xfId="0" applyFont="1" applyBorder="1" applyAlignment="1" applyProtection="1">
      <alignment vertical="center" wrapText="1"/>
    </xf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166" fontId="0" fillId="0" borderId="0" xfId="0" applyNumberFormat="1"/>
    <xf numFmtId="166" fontId="0" fillId="0" borderId="0" xfId="0" applyNumberFormat="1" applyFill="1" applyBorder="1"/>
    <xf numFmtId="166" fontId="0" fillId="0" borderId="0" xfId="0" applyNumberFormat="1" applyBorder="1"/>
    <xf numFmtId="166" fontId="27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30" fillId="0" borderId="0" xfId="0" applyFont="1" applyFill="1" applyBorder="1" applyAlignment="1" applyProtection="1"/>
    <xf numFmtId="0" fontId="28" fillId="0" borderId="2" xfId="0" applyFont="1" applyBorder="1" applyAlignment="1" applyProtection="1"/>
    <xf numFmtId="0" fontId="28" fillId="0" borderId="3" xfId="0" applyFont="1" applyBorder="1" applyAlignment="1" applyProtection="1"/>
    <xf numFmtId="0" fontId="28" fillId="0" borderId="2" xfId="0" applyFont="1" applyBorder="1" applyAlignment="1" applyProtection="1">
      <alignment horizontal="center" vertical="center"/>
    </xf>
    <xf numFmtId="0" fontId="28" fillId="0" borderId="4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32" fillId="0" borderId="0" xfId="0" applyFont="1" applyFill="1" applyBorder="1" applyAlignment="1">
      <alignment vertical="center"/>
    </xf>
    <xf numFmtId="0" fontId="30" fillId="6" borderId="5" xfId="0" applyFont="1" applyFill="1" applyBorder="1" applyAlignment="1" applyProtection="1">
      <alignment horizontal="left"/>
    </xf>
    <xf numFmtId="166" fontId="33" fillId="0" borderId="0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2" fillId="7" borderId="7" xfId="0" applyFont="1" applyFill="1" applyBorder="1" applyAlignment="1">
      <alignment vertical="center"/>
    </xf>
    <xf numFmtId="0" fontId="28" fillId="0" borderId="8" xfId="0" applyFont="1" applyBorder="1" applyAlignment="1" applyProtection="1">
      <alignment vertical="center"/>
    </xf>
    <xf numFmtId="0" fontId="28" fillId="0" borderId="8" xfId="0" applyFont="1" applyBorder="1" applyAlignment="1" applyProtection="1">
      <alignment vertical="center" wrapText="1"/>
    </xf>
    <xf numFmtId="0" fontId="35" fillId="0" borderId="9" xfId="0" applyFont="1" applyBorder="1"/>
    <xf numFmtId="0" fontId="35" fillId="0" borderId="10" xfId="0" applyFont="1" applyBorder="1"/>
    <xf numFmtId="0" fontId="31" fillId="0" borderId="0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horizontal="center" vertical="center"/>
    </xf>
    <xf numFmtId="164" fontId="28" fillId="8" borderId="11" xfId="0" applyNumberFormat="1" applyFont="1" applyFill="1" applyBorder="1" applyAlignment="1" applyProtection="1">
      <alignment horizontal="center" vertical="center"/>
    </xf>
    <xf numFmtId="0" fontId="35" fillId="0" borderId="8" xfId="0" applyFont="1" applyBorder="1"/>
    <xf numFmtId="0" fontId="36" fillId="0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0" fontId="28" fillId="0" borderId="9" xfId="0" applyFont="1" applyFill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vertical="center"/>
    </xf>
    <xf numFmtId="0" fontId="28" fillId="0" borderId="9" xfId="0" applyFont="1" applyBorder="1" applyAlignment="1" applyProtection="1">
      <alignment horizontal="left"/>
    </xf>
    <xf numFmtId="0" fontId="28" fillId="0" borderId="8" xfId="0" applyFont="1" applyBorder="1" applyAlignment="1" applyProtection="1">
      <alignment horizontal="left" wrapText="1"/>
    </xf>
    <xf numFmtId="0" fontId="28" fillId="0" borderId="10" xfId="0" applyFont="1" applyBorder="1" applyAlignment="1" applyProtection="1">
      <alignment horizontal="left"/>
    </xf>
    <xf numFmtId="166" fontId="0" fillId="9" borderId="12" xfId="0" applyNumberFormat="1" applyFill="1" applyBorder="1"/>
    <xf numFmtId="0" fontId="36" fillId="0" borderId="0" xfId="0" applyFont="1"/>
    <xf numFmtId="166" fontId="37" fillId="9" borderId="12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19" fillId="10" borderId="0" xfId="0" applyFont="1" applyFill="1" applyBorder="1" applyAlignment="1" applyProtection="1">
      <alignment horizontal="center" vertical="center" wrapText="1"/>
    </xf>
    <xf numFmtId="166" fontId="28" fillId="11" borderId="9" xfId="0" applyNumberFormat="1" applyFont="1" applyFill="1" applyBorder="1" applyAlignment="1"/>
    <xf numFmtId="166" fontId="28" fillId="11" borderId="8" xfId="0" applyNumberFormat="1" applyFont="1" applyFill="1" applyBorder="1" applyAlignment="1"/>
    <xf numFmtId="166" fontId="28" fillId="11" borderId="10" xfId="0" applyNumberFormat="1" applyFont="1" applyFill="1" applyBorder="1" applyAlignment="1"/>
    <xf numFmtId="0" fontId="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40" fillId="0" borderId="0" xfId="0" applyFont="1" applyBorder="1" applyAlignment="1" applyProtection="1">
      <alignment vertical="center" wrapText="1"/>
    </xf>
    <xf numFmtId="0" fontId="41" fillId="0" borderId="0" xfId="0" applyFont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43" fillId="0" borderId="14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28" fillId="0" borderId="15" xfId="0" applyFont="1" applyFill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0" fontId="28" fillId="12" borderId="16" xfId="0" applyFont="1" applyFill="1" applyBorder="1" applyAlignment="1" applyProtection="1">
      <alignment horizontal="center" vertical="center"/>
    </xf>
    <xf numFmtId="0" fontId="28" fillId="0" borderId="17" xfId="0" applyFont="1" applyFill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40" fillId="12" borderId="11" xfId="0" applyFont="1" applyFill="1" applyBorder="1" applyAlignment="1" applyProtection="1">
      <alignment horizontal="right" vertical="center" wrapText="1"/>
    </xf>
    <xf numFmtId="0" fontId="40" fillId="12" borderId="11" xfId="0" applyFont="1" applyFill="1" applyBorder="1" applyAlignment="1" applyProtection="1">
      <alignment vertical="center" wrapText="1"/>
    </xf>
    <xf numFmtId="0" fontId="40" fillId="12" borderId="20" xfId="0" applyFont="1" applyFill="1" applyBorder="1" applyAlignment="1" applyProtection="1">
      <alignment vertical="center" wrapText="1"/>
    </xf>
    <xf numFmtId="0" fontId="0" fillId="0" borderId="0" xfId="0" applyBorder="1" applyAlignment="1">
      <alignment horizontal="center"/>
    </xf>
    <xf numFmtId="0" fontId="2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31" fillId="10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wrapText="1"/>
    </xf>
    <xf numFmtId="0" fontId="28" fillId="11" borderId="21" xfId="0" applyFont="1" applyFill="1" applyBorder="1" applyAlignment="1" applyProtection="1">
      <alignment horizontal="right" vertical="center"/>
    </xf>
    <xf numFmtId="0" fontId="28" fillId="0" borderId="10" xfId="0" applyFont="1" applyBorder="1" applyAlignment="1" applyProtection="1">
      <alignment vertical="center"/>
    </xf>
    <xf numFmtId="0" fontId="28" fillId="12" borderId="15" xfId="0" applyFont="1" applyFill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45" fillId="0" borderId="0" xfId="0" applyFont="1" applyFill="1" applyBorder="1" applyAlignment="1">
      <alignment horizontal="center"/>
    </xf>
    <xf numFmtId="164" fontId="28" fillId="8" borderId="22" xfId="0" applyNumberFormat="1" applyFont="1" applyFill="1" applyBorder="1" applyAlignment="1" applyProtection="1">
      <alignment horizontal="center" vertical="center"/>
    </xf>
    <xf numFmtId="0" fontId="28" fillId="13" borderId="23" xfId="0" applyFont="1" applyFill="1" applyBorder="1" applyAlignment="1" applyProtection="1">
      <alignment horizontal="center"/>
    </xf>
    <xf numFmtId="0" fontId="28" fillId="13" borderId="23" xfId="0" applyFont="1" applyFill="1" applyBorder="1" applyAlignment="1" applyProtection="1">
      <alignment horizontal="center" vertical="center"/>
    </xf>
    <xf numFmtId="0" fontId="28" fillId="0" borderId="23" xfId="0" applyFont="1" applyFill="1" applyBorder="1" applyAlignment="1" applyProtection="1">
      <alignment horizontal="center" wrapText="1"/>
      <protection locked="0"/>
    </xf>
    <xf numFmtId="0" fontId="28" fillId="0" borderId="23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Fill="1" applyBorder="1" applyProtection="1"/>
    <xf numFmtId="166" fontId="0" fillId="0" borderId="0" xfId="0" applyNumberFormat="1" applyFill="1" applyBorder="1" applyProtection="1"/>
    <xf numFmtId="0" fontId="34" fillId="0" borderId="6" xfId="0" applyFont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36" fillId="0" borderId="0" xfId="0" applyFont="1" applyBorder="1" applyAlignment="1" applyProtection="1">
      <alignment horizontal="left" textRotation="45"/>
    </xf>
    <xf numFmtId="0" fontId="36" fillId="0" borderId="0" xfId="0" applyFont="1" applyFill="1" applyBorder="1" applyAlignment="1" applyProtection="1">
      <alignment horizontal="left" textRotation="45"/>
    </xf>
    <xf numFmtId="0" fontId="36" fillId="0" borderId="0" xfId="0" applyFont="1" applyFill="1" applyBorder="1" applyAlignment="1" applyProtection="1">
      <alignment horizontal="left" textRotation="45"/>
    </xf>
    <xf numFmtId="166" fontId="33" fillId="0" borderId="0" xfId="0" applyNumberFormat="1" applyFont="1" applyFill="1" applyBorder="1" applyAlignment="1" applyProtection="1">
      <alignment horizontal="center"/>
    </xf>
    <xf numFmtId="0" fontId="32" fillId="7" borderId="5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166" fontId="0" fillId="0" borderId="0" xfId="0" applyNumberFormat="1" applyBorder="1" applyProtection="1"/>
    <xf numFmtId="166" fontId="0" fillId="0" borderId="0" xfId="0" applyNumberFormat="1" applyProtection="1"/>
    <xf numFmtId="166" fontId="28" fillId="11" borderId="9" xfId="0" applyNumberFormat="1" applyFont="1" applyFill="1" applyBorder="1" applyAlignment="1" applyProtection="1"/>
    <xf numFmtId="0" fontId="0" fillId="0" borderId="0" xfId="0" applyAlignment="1" applyProtection="1"/>
    <xf numFmtId="166" fontId="28" fillId="11" borderId="10" xfId="0" applyNumberFormat="1" applyFont="1" applyFill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66" fontId="27" fillId="0" borderId="1" xfId="0" applyNumberFormat="1" applyFont="1" applyBorder="1" applyAlignment="1" applyProtection="1">
      <alignment horizontal="center"/>
    </xf>
    <xf numFmtId="166" fontId="0" fillId="0" borderId="1" xfId="0" applyNumberFormat="1" applyBorder="1" applyProtection="1"/>
    <xf numFmtId="166" fontId="28" fillId="11" borderId="8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2" fillId="7" borderId="7" xfId="0" applyFont="1" applyFill="1" applyBorder="1" applyAlignment="1" applyProtection="1">
      <alignment vertical="center"/>
    </xf>
    <xf numFmtId="0" fontId="35" fillId="0" borderId="8" xfId="0" applyFont="1" applyBorder="1" applyAlignment="1" applyProtection="1">
      <alignment vertical="center"/>
    </xf>
    <xf numFmtId="0" fontId="35" fillId="0" borderId="10" xfId="0" applyFont="1" applyBorder="1" applyProtection="1"/>
    <xf numFmtId="166" fontId="37" fillId="9" borderId="12" xfId="0" applyNumberFormat="1" applyFont="1" applyFill="1" applyBorder="1" applyAlignment="1" applyProtection="1">
      <alignment horizontal="center"/>
    </xf>
    <xf numFmtId="166" fontId="0" fillId="9" borderId="12" xfId="0" applyNumberFormat="1" applyFill="1" applyBorder="1" applyProtection="1"/>
    <xf numFmtId="0" fontId="28" fillId="0" borderId="23" xfId="0" applyFont="1" applyBorder="1" applyAlignment="1" applyProtection="1">
      <alignment horizontal="center"/>
      <protection locked="0"/>
    </xf>
    <xf numFmtId="0" fontId="28" fillId="0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0" fontId="28" fillId="0" borderId="24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center"/>
      <protection locked="0"/>
    </xf>
    <xf numFmtId="0" fontId="28" fillId="0" borderId="25" xfId="0" applyFont="1" applyFill="1" applyBorder="1" applyAlignment="1" applyProtection="1">
      <alignment horizontal="center" wrapText="1"/>
      <protection locked="0"/>
    </xf>
    <xf numFmtId="0" fontId="41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vertical="center" wrapText="1"/>
    </xf>
    <xf numFmtId="0" fontId="46" fillId="0" borderId="0" xfId="0" applyFont="1" applyFill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horizontal="left" vertical="center" shrinkToFit="1"/>
    </xf>
    <xf numFmtId="49" fontId="41" fillId="0" borderId="0" xfId="0" applyNumberFormat="1" applyFont="1" applyBorder="1" applyAlignment="1" applyProtection="1">
      <alignment horizontal="center" vertical="center"/>
    </xf>
    <xf numFmtId="0" fontId="47" fillId="0" borderId="0" xfId="0" applyFont="1" applyBorder="1" applyAlignment="1" applyProtection="1">
      <alignment vertical="center"/>
    </xf>
    <xf numFmtId="49" fontId="41" fillId="0" borderId="0" xfId="0" applyNumberFormat="1" applyFont="1" applyBorder="1" applyAlignment="1" applyProtection="1">
      <alignment vertical="center"/>
    </xf>
    <xf numFmtId="0" fontId="41" fillId="0" borderId="23" xfId="0" applyFont="1" applyBorder="1" applyAlignment="1" applyProtection="1">
      <alignment vertical="center"/>
    </xf>
    <xf numFmtId="0" fontId="48" fillId="0" borderId="23" xfId="0" applyFont="1" applyFill="1" applyBorder="1" applyAlignment="1" applyProtection="1">
      <alignment horizontal="center" vertical="center" wrapText="1"/>
    </xf>
    <xf numFmtId="166" fontId="49" fillId="0" borderId="16" xfId="0" applyNumberFormat="1" applyFont="1" applyBorder="1" applyAlignment="1" applyProtection="1">
      <alignment vertical="center"/>
      <protection locked="0"/>
    </xf>
    <xf numFmtId="0" fontId="28" fillId="13" borderId="26" xfId="0" applyFont="1" applyFill="1" applyBorder="1" applyAlignment="1">
      <alignment horizontal="center"/>
    </xf>
    <xf numFmtId="0" fontId="28" fillId="0" borderId="27" xfId="0" applyFont="1" applyFill="1" applyBorder="1" applyAlignment="1" applyProtection="1">
      <alignment horizontal="center" vertical="center"/>
      <protection locked="0"/>
    </xf>
    <xf numFmtId="0" fontId="28" fillId="13" borderId="29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28" xfId="0" applyFont="1" applyFill="1" applyBorder="1" applyAlignment="1" applyProtection="1">
      <alignment horizontal="center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28" fillId="0" borderId="27" xfId="0" applyFont="1" applyFill="1" applyBorder="1" applyAlignment="1" applyProtection="1">
      <alignment horizontal="center"/>
      <protection locked="0"/>
    </xf>
    <xf numFmtId="0" fontId="28" fillId="13" borderId="27" xfId="0" applyFont="1" applyFill="1" applyBorder="1" applyAlignment="1" applyProtection="1">
      <alignment horizontal="center"/>
    </xf>
    <xf numFmtId="0" fontId="28" fillId="0" borderId="27" xfId="0" applyFont="1" applyBorder="1" applyAlignment="1" applyProtection="1">
      <alignment horizontal="center"/>
      <protection locked="0"/>
    </xf>
    <xf numFmtId="0" fontId="28" fillId="13" borderId="31" xfId="0" applyFont="1" applyFill="1" applyBorder="1" applyAlignment="1" applyProtection="1">
      <alignment horizontal="center"/>
    </xf>
    <xf numFmtId="0" fontId="28" fillId="13" borderId="16" xfId="0" applyFont="1" applyFill="1" applyBorder="1" applyAlignment="1" applyProtection="1">
      <alignment horizontal="center"/>
    </xf>
    <xf numFmtId="0" fontId="28" fillId="0" borderId="16" xfId="0" applyFont="1" applyFill="1" applyBorder="1" applyAlignment="1" applyProtection="1">
      <alignment horizontal="center"/>
      <protection locked="0"/>
    </xf>
    <xf numFmtId="0" fontId="28" fillId="13" borderId="32" xfId="0" applyFont="1" applyFill="1" applyBorder="1" applyAlignment="1" applyProtection="1">
      <alignment horizontal="center"/>
    </xf>
    <xf numFmtId="0" fontId="28" fillId="13" borderId="29" xfId="0" applyFont="1" applyFill="1" applyBorder="1" applyAlignment="1" applyProtection="1">
      <alignment horizontal="center"/>
    </xf>
    <xf numFmtId="0" fontId="28" fillId="13" borderId="30" xfId="0" applyFont="1" applyFill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/>
      <protection locked="0"/>
    </xf>
    <xf numFmtId="0" fontId="28" fillId="0" borderId="29" xfId="0" applyFont="1" applyBorder="1" applyAlignment="1" applyProtection="1">
      <alignment horizontal="center"/>
      <protection locked="0"/>
    </xf>
    <xf numFmtId="0" fontId="28" fillId="0" borderId="30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center" wrapText="1"/>
      <protection locked="0"/>
    </xf>
    <xf numFmtId="0" fontId="28" fillId="0" borderId="27" xfId="0" applyFont="1" applyBorder="1" applyAlignment="1" applyProtection="1">
      <alignment horizontal="center" wrapText="1"/>
      <protection locked="0"/>
    </xf>
    <xf numFmtId="0" fontId="35" fillId="0" borderId="27" xfId="0" applyFont="1" applyBorder="1" applyAlignment="1" applyProtection="1">
      <alignment horizontal="center"/>
      <protection locked="0"/>
    </xf>
    <xf numFmtId="0" fontId="28" fillId="0" borderId="26" xfId="0" applyFont="1" applyFill="1" applyBorder="1" applyAlignment="1" applyProtection="1">
      <alignment horizontal="center" vertical="center"/>
      <protection locked="0"/>
    </xf>
    <xf numFmtId="0" fontId="28" fillId="0" borderId="29" xfId="0" applyFont="1" applyFill="1" applyBorder="1" applyAlignment="1" applyProtection="1">
      <alignment horizontal="center" vertical="center"/>
      <protection locked="0"/>
    </xf>
    <xf numFmtId="0" fontId="28" fillId="0" borderId="31" xfId="0" applyFont="1" applyFill="1" applyBorder="1" applyAlignment="1" applyProtection="1">
      <alignment horizontal="center" vertical="center"/>
      <protection locked="0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 applyProtection="1">
      <alignment horizontal="center"/>
      <protection locked="0"/>
    </xf>
    <xf numFmtId="0" fontId="28" fillId="0" borderId="32" xfId="0" applyFont="1" applyFill="1" applyBorder="1" applyAlignment="1" applyProtection="1">
      <alignment horizontal="center"/>
      <protection locked="0"/>
    </xf>
    <xf numFmtId="0" fontId="28" fillId="0" borderId="3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45" fillId="0" borderId="0" xfId="0" applyFont="1" applyFill="1" applyBorder="1" applyAlignment="1" applyProtection="1">
      <alignment horizontal="center"/>
      <protection hidden="1"/>
    </xf>
    <xf numFmtId="166" fontId="0" fillId="0" borderId="0" xfId="0" applyNumberFormat="1" applyFill="1" applyBorder="1" applyProtection="1">
      <protection hidden="1"/>
    </xf>
    <xf numFmtId="0" fontId="34" fillId="0" borderId="6" xfId="0" applyFont="1" applyBorder="1" applyAlignment="1" applyProtection="1">
      <alignment horizontal="center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left" textRotation="45"/>
      <protection hidden="1"/>
    </xf>
    <xf numFmtId="0" fontId="36" fillId="0" borderId="0" xfId="0" applyFont="1" applyBorder="1" applyAlignment="1" applyProtection="1">
      <alignment horizontal="left" textRotation="45"/>
      <protection hidden="1"/>
    </xf>
    <xf numFmtId="0" fontId="36" fillId="0" borderId="0" xfId="0" applyFont="1" applyFill="1" applyBorder="1" applyAlignment="1" applyProtection="1">
      <alignment horizontal="left" textRotation="45"/>
      <protection hidden="1"/>
    </xf>
    <xf numFmtId="166" fontId="33" fillId="0" borderId="0" xfId="0" applyNumberFormat="1" applyFont="1" applyFill="1" applyBorder="1" applyAlignment="1" applyProtection="1">
      <alignment horizontal="center"/>
      <protection hidden="1"/>
    </xf>
    <xf numFmtId="0" fontId="32" fillId="7" borderId="5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Border="1" applyAlignment="1" applyProtection="1">
      <alignment horizontal="center" vertical="center"/>
      <protection hidden="1"/>
    </xf>
    <xf numFmtId="166" fontId="0" fillId="0" borderId="0" xfId="0" applyNumberFormat="1" applyBorder="1" applyProtection="1">
      <protection hidden="1"/>
    </xf>
    <xf numFmtId="166" fontId="0" fillId="0" borderId="0" xfId="0" applyNumberFormat="1" applyProtection="1">
      <protection hidden="1"/>
    </xf>
    <xf numFmtId="0" fontId="0" fillId="0" borderId="0" xfId="0" applyAlignment="1" applyProtection="1">
      <protection hidden="1"/>
    </xf>
    <xf numFmtId="0" fontId="28" fillId="0" borderId="2" xfId="0" applyFont="1" applyBorder="1" applyAlignment="1" applyProtection="1"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0" fontId="28" fillId="13" borderId="26" xfId="0" applyFont="1" applyFill="1" applyBorder="1" applyAlignment="1" applyProtection="1">
      <alignment horizontal="center"/>
      <protection hidden="1"/>
    </xf>
    <xf numFmtId="0" fontId="28" fillId="13" borderId="27" xfId="0" applyFont="1" applyFill="1" applyBorder="1" applyAlignment="1" applyProtection="1">
      <alignment horizontal="center" vertical="center"/>
      <protection hidden="1"/>
    </xf>
    <xf numFmtId="0" fontId="28" fillId="13" borderId="27" xfId="0" applyFont="1" applyFill="1" applyBorder="1" applyAlignment="1" applyProtection="1">
      <alignment horizontal="center"/>
      <protection hidden="1"/>
    </xf>
    <xf numFmtId="164" fontId="28" fillId="8" borderId="13" xfId="0" applyNumberFormat="1" applyFont="1" applyFill="1" applyBorder="1" applyAlignment="1" applyProtection="1">
      <alignment horizontal="center" vertical="center"/>
      <protection hidden="1"/>
    </xf>
    <xf numFmtId="166" fontId="28" fillId="11" borderId="9" xfId="0" applyNumberFormat="1" applyFont="1" applyFill="1" applyBorder="1" applyAlignment="1" applyProtection="1">
      <protection hidden="1"/>
    </xf>
    <xf numFmtId="0" fontId="28" fillId="13" borderId="29" xfId="0" applyFont="1" applyFill="1" applyBorder="1" applyAlignment="1" applyProtection="1">
      <alignment horizontal="center"/>
      <protection hidden="1"/>
    </xf>
    <xf numFmtId="0" fontId="28" fillId="13" borderId="23" xfId="0" applyFont="1" applyFill="1" applyBorder="1" applyAlignment="1" applyProtection="1">
      <alignment horizontal="center"/>
      <protection hidden="1"/>
    </xf>
    <xf numFmtId="0" fontId="28" fillId="13" borderId="30" xfId="0" applyFont="1" applyFill="1" applyBorder="1" applyAlignment="1" applyProtection="1">
      <alignment horizontal="center"/>
      <protection hidden="1"/>
    </xf>
    <xf numFmtId="164" fontId="28" fillId="8" borderId="11" xfId="0" applyNumberFormat="1" applyFont="1" applyFill="1" applyBorder="1" applyAlignment="1" applyProtection="1">
      <alignment horizontal="center" vertical="center"/>
      <protection hidden="1"/>
    </xf>
    <xf numFmtId="166" fontId="28" fillId="11" borderId="8" xfId="0" applyNumberFormat="1" applyFont="1" applyFill="1" applyBorder="1" applyAlignment="1" applyProtection="1">
      <protection hidden="1"/>
    </xf>
    <xf numFmtId="0" fontId="28" fillId="0" borderId="4" xfId="0" applyFont="1" applyBorder="1" applyAlignment="1" applyProtection="1">
      <protection hidden="1"/>
    </xf>
    <xf numFmtId="0" fontId="28" fillId="0" borderId="4" xfId="0" applyFont="1" applyBorder="1" applyAlignment="1" applyProtection="1">
      <alignment horizontal="center" vertical="center"/>
      <protection hidden="1"/>
    </xf>
    <xf numFmtId="0" fontId="28" fillId="13" borderId="23" xfId="0" applyFont="1" applyFill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28" fillId="13" borderId="31" xfId="0" applyFont="1" applyFill="1" applyBorder="1" applyAlignment="1" applyProtection="1">
      <alignment horizontal="center"/>
      <protection hidden="1"/>
    </xf>
    <xf numFmtId="0" fontId="28" fillId="13" borderId="16" xfId="0" applyFont="1" applyFill="1" applyBorder="1" applyAlignment="1" applyProtection="1">
      <alignment horizontal="center"/>
      <protection hidden="1"/>
    </xf>
    <xf numFmtId="0" fontId="28" fillId="13" borderId="32" xfId="0" applyFont="1" applyFill="1" applyBorder="1" applyAlignment="1" applyProtection="1">
      <alignment horizontal="center"/>
      <protection hidden="1"/>
    </xf>
    <xf numFmtId="164" fontId="28" fillId="8" borderId="35" xfId="0" applyNumberFormat="1" applyFont="1" applyFill="1" applyBorder="1" applyAlignment="1" applyProtection="1">
      <alignment horizontal="center" vertical="center"/>
      <protection hidden="1"/>
    </xf>
    <xf numFmtId="166" fontId="28" fillId="11" borderId="10" xfId="0" applyNumberFormat="1" applyFont="1" applyFill="1" applyBorder="1" applyAlignment="1" applyProtection="1">
      <protection hidden="1"/>
    </xf>
    <xf numFmtId="0" fontId="28" fillId="0" borderId="0" xfId="0" applyFont="1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166" fontId="27" fillId="0" borderId="1" xfId="0" applyNumberFormat="1" applyFont="1" applyBorder="1" applyAlignment="1" applyProtection="1">
      <alignment horizontal="center"/>
      <protection hidden="1"/>
    </xf>
    <xf numFmtId="166" fontId="0" fillId="0" borderId="1" xfId="0" applyNumberForma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31" fillId="10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Border="1" applyAlignment="1" applyProtection="1">
      <alignment horizontal="center" vertical="center" wrapText="1"/>
      <protection hidden="1"/>
    </xf>
    <xf numFmtId="0" fontId="30" fillId="6" borderId="5" xfId="0" applyFont="1" applyFill="1" applyBorder="1" applyAlignment="1" applyProtection="1">
      <alignment horizontal="left"/>
      <protection hidden="1"/>
    </xf>
    <xf numFmtId="0" fontId="28" fillId="0" borderId="36" xfId="0" applyFont="1" applyBorder="1" applyAlignment="1" applyProtection="1">
      <alignment horizontal="left" vertical="center"/>
      <protection hidden="1"/>
    </xf>
    <xf numFmtId="0" fontId="28" fillId="0" borderId="4" xfId="0" applyFont="1" applyBorder="1" applyAlignment="1" applyProtection="1">
      <alignment horizontal="left" vertical="center"/>
      <protection hidden="1"/>
    </xf>
    <xf numFmtId="0" fontId="28" fillId="0" borderId="4" xfId="0" applyFont="1" applyBorder="1" applyAlignment="1" applyProtection="1">
      <alignment horizontal="left" vertical="center" wrapText="1"/>
      <protection hidden="1"/>
    </xf>
    <xf numFmtId="0" fontId="28" fillId="0" borderId="37" xfId="0" applyFont="1" applyBorder="1" applyAlignment="1" applyProtection="1">
      <alignment horizontal="left" vertical="center"/>
      <protection hidden="1"/>
    </xf>
    <xf numFmtId="0" fontId="28" fillId="13" borderId="16" xfId="0" applyFont="1" applyFill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left"/>
      <protection hidden="1"/>
    </xf>
    <xf numFmtId="0" fontId="28" fillId="0" borderId="4" xfId="0" applyFont="1" applyBorder="1" applyAlignment="1" applyProtection="1">
      <alignment horizontal="left" wrapText="1"/>
      <protection hidden="1"/>
    </xf>
    <xf numFmtId="0" fontId="28" fillId="0" borderId="37" xfId="0" applyFont="1" applyBorder="1" applyAlignment="1" applyProtection="1">
      <alignment horizontal="left"/>
      <protection hidden="1"/>
    </xf>
    <xf numFmtId="0" fontId="28" fillId="0" borderId="36" xfId="0" applyFont="1" applyBorder="1" applyAlignment="1" applyProtection="1">
      <alignment horizontal="left" wrapText="1"/>
      <protection hidden="1"/>
    </xf>
    <xf numFmtId="0" fontId="28" fillId="13" borderId="27" xfId="0" applyFont="1" applyFill="1" applyBorder="1" applyAlignment="1" applyProtection="1">
      <alignment horizontal="center" wrapText="1"/>
      <protection hidden="1"/>
    </xf>
    <xf numFmtId="0" fontId="28" fillId="13" borderId="28" xfId="0" applyFont="1" applyFill="1" applyBorder="1" applyAlignment="1" applyProtection="1">
      <alignment horizontal="center"/>
      <protection hidden="1"/>
    </xf>
    <xf numFmtId="0" fontId="28" fillId="0" borderId="4" xfId="0" applyFont="1" applyBorder="1" applyAlignment="1" applyProtection="1">
      <alignment horizontal="left"/>
      <protection hidden="1"/>
    </xf>
    <xf numFmtId="0" fontId="2" fillId="6" borderId="5" xfId="0" applyFont="1" applyFill="1" applyBorder="1" applyAlignment="1" applyProtection="1">
      <alignment horizontal="left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13" borderId="27" xfId="0" applyFont="1" applyFill="1" applyBorder="1" applyAlignment="1" applyProtection="1">
      <alignment horizontal="center" vertical="center"/>
      <protection hidden="1"/>
    </xf>
    <xf numFmtId="164" fontId="35" fillId="8" borderId="13" xfId="0" applyNumberFormat="1" applyFont="1" applyFill="1" applyBorder="1" applyAlignment="1" applyProtection="1">
      <alignment horizontal="center" vertical="center"/>
      <protection hidden="1"/>
    </xf>
    <xf numFmtId="0" fontId="35" fillId="0" borderId="4" xfId="0" applyFont="1" applyBorder="1" applyAlignment="1" applyProtection="1">
      <alignment horizontal="center" vertical="center"/>
      <protection hidden="1"/>
    </xf>
    <xf numFmtId="0" fontId="35" fillId="13" borderId="23" xfId="0" applyFont="1" applyFill="1" applyBorder="1" applyAlignment="1" applyProtection="1">
      <alignment horizontal="center" vertical="center"/>
      <protection hidden="1"/>
    </xf>
    <xf numFmtId="164" fontId="35" fillId="8" borderId="11" xfId="0" applyNumberFormat="1" applyFont="1" applyFill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50" fillId="0" borderId="0" xfId="0" applyFont="1" applyBorder="1" applyAlignment="1" applyProtection="1">
      <alignment horizontal="center"/>
      <protection hidden="1"/>
    </xf>
    <xf numFmtId="166" fontId="37" fillId="0" borderId="0" xfId="0" applyNumberFormat="1" applyFont="1" applyFill="1" applyBorder="1" applyAlignment="1" applyProtection="1">
      <alignment horizontal="center"/>
      <protection hidden="1"/>
    </xf>
    <xf numFmtId="0" fontId="30" fillId="6" borderId="5" xfId="0" applyFont="1" applyFill="1" applyBorder="1" applyAlignment="1" applyProtection="1">
      <protection hidden="1"/>
    </xf>
    <xf numFmtId="0" fontId="28" fillId="0" borderId="36" xfId="0" applyFont="1" applyBorder="1" applyAlignment="1" applyProtection="1">
      <alignment wrapText="1"/>
      <protection hidden="1"/>
    </xf>
    <xf numFmtId="0" fontId="4" fillId="13" borderId="30" xfId="0" applyFont="1" applyFill="1" applyBorder="1" applyAlignment="1" applyProtection="1">
      <alignment horizontal="center"/>
      <protection hidden="1"/>
    </xf>
    <xf numFmtId="0" fontId="28" fillId="0" borderId="37" xfId="0" applyFont="1" applyBorder="1" applyAlignment="1" applyProtection="1">
      <protection hidden="1"/>
    </xf>
    <xf numFmtId="0" fontId="4" fillId="13" borderId="32" xfId="0" applyFont="1" applyFill="1" applyBorder="1" applyAlignment="1" applyProtection="1">
      <alignment horizontal="center"/>
      <protection hidden="1"/>
    </xf>
    <xf numFmtId="0" fontId="35" fillId="0" borderId="36" xfId="0" applyFont="1" applyBorder="1" applyProtection="1">
      <protection hidden="1"/>
    </xf>
    <xf numFmtId="0" fontId="4" fillId="13" borderId="27" xfId="0" applyFont="1" applyFill="1" applyBorder="1" applyAlignment="1" applyProtection="1">
      <alignment horizontal="center"/>
      <protection hidden="1"/>
    </xf>
    <xf numFmtId="0" fontId="4" fillId="13" borderId="28" xfId="0" applyFont="1" applyFill="1" applyBorder="1" applyAlignment="1" applyProtection="1">
      <alignment horizontal="center"/>
      <protection hidden="1"/>
    </xf>
    <xf numFmtId="0" fontId="35" fillId="0" borderId="4" xfId="0" applyFont="1" applyBorder="1" applyProtection="1">
      <protection hidden="1"/>
    </xf>
    <xf numFmtId="0" fontId="35" fillId="13" borderId="23" xfId="0" applyFont="1" applyFill="1" applyBorder="1" applyAlignment="1" applyProtection="1">
      <alignment horizontal="center"/>
      <protection hidden="1"/>
    </xf>
    <xf numFmtId="0" fontId="4" fillId="13" borderId="23" xfId="0" applyFont="1" applyFill="1" applyBorder="1" applyAlignment="1" applyProtection="1">
      <alignment horizontal="center"/>
      <protection hidden="1"/>
    </xf>
    <xf numFmtId="0" fontId="4" fillId="13" borderId="16" xfId="0" applyFont="1" applyFill="1" applyBorder="1" applyAlignment="1" applyProtection="1">
      <alignment horizontal="center" wrapText="1"/>
      <protection hidden="1"/>
    </xf>
    <xf numFmtId="0" fontId="4" fillId="13" borderId="16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32" fillId="7" borderId="7" xfId="0" applyFont="1" applyFill="1" applyBorder="1" applyAlignment="1" applyProtection="1">
      <alignment vertical="center"/>
      <protection hidden="1"/>
    </xf>
    <xf numFmtId="0" fontId="28" fillId="0" borderId="9" xfId="0" applyFont="1" applyBorder="1" applyAlignment="1" applyProtection="1">
      <alignment horizontal="left" vertical="center"/>
      <protection hidden="1"/>
    </xf>
    <xf numFmtId="0" fontId="28" fillId="13" borderId="26" xfId="0" applyFont="1" applyFill="1" applyBorder="1" applyAlignment="1" applyProtection="1">
      <alignment horizontal="center" vertical="center"/>
      <protection hidden="1"/>
    </xf>
    <xf numFmtId="0" fontId="28" fillId="0" borderId="8" xfId="0" applyFont="1" applyBorder="1" applyAlignment="1" applyProtection="1">
      <alignment horizontal="left" vertical="center"/>
      <protection hidden="1"/>
    </xf>
    <xf numFmtId="0" fontId="28" fillId="13" borderId="29" xfId="0" applyFont="1" applyFill="1" applyBorder="1" applyAlignment="1" applyProtection="1">
      <alignment horizontal="center" vertical="center"/>
      <protection hidden="1"/>
    </xf>
    <xf numFmtId="0" fontId="28" fillId="13" borderId="23" xfId="0" applyFont="1" applyFill="1" applyBorder="1" applyAlignment="1" applyProtection="1">
      <alignment horizontal="center" wrapText="1"/>
      <protection hidden="1"/>
    </xf>
    <xf numFmtId="0" fontId="28" fillId="0" borderId="10" xfId="0" applyFont="1" applyBorder="1" applyAlignment="1" applyProtection="1">
      <alignment horizontal="left" vertical="center"/>
      <protection hidden="1"/>
    </xf>
    <xf numFmtId="0" fontId="28" fillId="13" borderId="31" xfId="0" applyFont="1" applyFill="1" applyBorder="1" applyAlignment="1" applyProtection="1">
      <alignment horizontal="center" vertical="center"/>
      <protection hidden="1"/>
    </xf>
    <xf numFmtId="0" fontId="30" fillId="6" borderId="39" xfId="0" applyFont="1" applyFill="1" applyBorder="1" applyAlignment="1" applyProtection="1"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28" fillId="0" borderId="9" xfId="0" applyFont="1" applyBorder="1" applyAlignment="1" applyProtection="1">
      <alignment vertical="center"/>
      <protection hidden="1"/>
    </xf>
    <xf numFmtId="0" fontId="28" fillId="0" borderId="8" xfId="0" applyFont="1" applyBorder="1" applyAlignment="1" applyProtection="1">
      <alignment vertical="center"/>
      <protection hidden="1"/>
    </xf>
    <xf numFmtId="0" fontId="28" fillId="0" borderId="8" xfId="0" applyFont="1" applyBorder="1" applyAlignment="1" applyProtection="1">
      <alignment vertical="center" wrapText="1"/>
      <protection hidden="1"/>
    </xf>
    <xf numFmtId="0" fontId="28" fillId="0" borderId="10" xfId="0" applyFont="1" applyBorder="1" applyAlignment="1" applyProtection="1">
      <alignment vertical="center" wrapText="1"/>
      <protection hidden="1"/>
    </xf>
    <xf numFmtId="0" fontId="2" fillId="6" borderId="7" xfId="0" applyFont="1" applyFill="1" applyBorder="1" applyAlignment="1" applyProtection="1">
      <alignment vertical="center"/>
      <protection hidden="1"/>
    </xf>
    <xf numFmtId="0" fontId="28" fillId="0" borderId="7" xfId="0" applyFont="1" applyBorder="1" applyAlignment="1" applyProtection="1">
      <alignment vertical="center"/>
      <protection hidden="1"/>
    </xf>
    <xf numFmtId="0" fontId="28" fillId="0" borderId="5" xfId="0" applyFont="1" applyBorder="1" applyAlignment="1" applyProtection="1">
      <alignment horizontal="center" vertical="center"/>
      <protection hidden="1"/>
    </xf>
    <xf numFmtId="0" fontId="28" fillId="13" borderId="24" xfId="0" applyFont="1" applyFill="1" applyBorder="1" applyAlignment="1" applyProtection="1">
      <alignment horizontal="center" vertical="center"/>
      <protection hidden="1"/>
    </xf>
    <xf numFmtId="0" fontId="28" fillId="13" borderId="25" xfId="0" applyFont="1" applyFill="1" applyBorder="1" applyAlignment="1" applyProtection="1">
      <alignment horizontal="center" vertical="center"/>
      <protection hidden="1"/>
    </xf>
    <xf numFmtId="164" fontId="28" fillId="8" borderId="40" xfId="0" applyNumberFormat="1" applyFont="1" applyFill="1" applyBorder="1" applyAlignment="1" applyProtection="1">
      <alignment horizontal="center" vertical="center"/>
      <protection hidden="1"/>
    </xf>
    <xf numFmtId="166" fontId="28" fillId="11" borderId="5" xfId="0" applyNumberFormat="1" applyFont="1" applyFill="1" applyBorder="1" applyAlignment="1" applyProtection="1">
      <protection hidden="1"/>
    </xf>
    <xf numFmtId="0" fontId="1" fillId="0" borderId="5" xfId="0" applyFont="1" applyFill="1" applyBorder="1" applyAlignment="1" applyProtection="1">
      <protection hidden="1"/>
    </xf>
    <xf numFmtId="0" fontId="1" fillId="0" borderId="40" xfId="0" applyFont="1" applyFill="1" applyBorder="1" applyAlignment="1" applyProtection="1">
      <alignment horizontal="centerContinuous"/>
      <protection hidden="1"/>
    </xf>
    <xf numFmtId="0" fontId="28" fillId="13" borderId="25" xfId="0" applyFont="1" applyFill="1" applyBorder="1" applyAlignment="1" applyProtection="1">
      <alignment horizontal="center"/>
      <protection hidden="1"/>
    </xf>
    <xf numFmtId="0" fontId="28" fillId="13" borderId="41" xfId="0" applyFont="1" applyFill="1" applyBorder="1" applyAlignment="1" applyProtection="1">
      <alignment horizontal="center"/>
      <protection hidden="1"/>
    </xf>
    <xf numFmtId="164" fontId="28" fillId="8" borderId="22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protection hidden="1"/>
    </xf>
    <xf numFmtId="0" fontId="1" fillId="0" borderId="2" xfId="0" applyFont="1" applyFill="1" applyBorder="1" applyAlignment="1" applyProtection="1">
      <alignment horizontal="centerContinuous"/>
      <protection hidden="1"/>
    </xf>
    <xf numFmtId="0" fontId="1" fillId="0" borderId="8" xfId="0" applyFont="1" applyBorder="1" applyAlignment="1" applyProtection="1">
      <protection hidden="1"/>
    </xf>
    <xf numFmtId="0" fontId="1" fillId="0" borderId="4" xfId="0" applyFont="1" applyFill="1" applyBorder="1" applyAlignment="1" applyProtection="1">
      <alignment horizontal="centerContinuous"/>
      <protection hidden="1"/>
    </xf>
    <xf numFmtId="0" fontId="1" fillId="0" borderId="10" xfId="0" applyFont="1" applyBorder="1" applyAlignmen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2" fillId="0" borderId="0" xfId="0" applyFont="1" applyFill="1" applyBorder="1" applyAlignment="1" applyProtection="1">
      <alignment horizontal="right"/>
      <protection hidden="1"/>
    </xf>
    <xf numFmtId="0" fontId="35" fillId="0" borderId="9" xfId="0" applyFont="1" applyBorder="1" applyAlignment="1" applyProtection="1">
      <alignment vertical="center" wrapText="1"/>
      <protection hidden="1"/>
    </xf>
    <xf numFmtId="0" fontId="35" fillId="0" borderId="8" xfId="0" applyFont="1" applyBorder="1" applyAlignment="1" applyProtection="1">
      <alignment vertical="center"/>
      <protection hidden="1"/>
    </xf>
    <xf numFmtId="0" fontId="35" fillId="0" borderId="10" xfId="0" applyFont="1" applyBorder="1" applyAlignment="1" applyProtection="1">
      <alignment vertical="center"/>
      <protection hidden="1"/>
    </xf>
    <xf numFmtId="0" fontId="2" fillId="6" borderId="39" xfId="0" applyFont="1" applyFill="1" applyBorder="1" applyAlignment="1" applyProtection="1">
      <alignment vertical="center"/>
      <protection hidden="1"/>
    </xf>
    <xf numFmtId="0" fontId="35" fillId="0" borderId="40" xfId="0" applyFont="1" applyBorder="1" applyAlignment="1" applyProtection="1">
      <alignment vertical="center" wrapText="1"/>
      <protection hidden="1"/>
    </xf>
    <xf numFmtId="0" fontId="28" fillId="0" borderId="40" xfId="0" applyFont="1" applyBorder="1" applyAlignment="1" applyProtection="1">
      <alignment horizontal="center" vertical="center"/>
      <protection hidden="1"/>
    </xf>
    <xf numFmtId="0" fontId="35" fillId="0" borderId="40" xfId="0" applyFont="1" applyBorder="1" applyProtection="1">
      <protection hidden="1"/>
    </xf>
    <xf numFmtId="0" fontId="28" fillId="13" borderId="25" xfId="0" applyFont="1" applyFill="1" applyBorder="1" applyAlignment="1" applyProtection="1">
      <alignment horizontal="center" wrapText="1"/>
      <protection hidden="1"/>
    </xf>
    <xf numFmtId="164" fontId="28" fillId="8" borderId="5" xfId="0" applyNumberFormat="1" applyFont="1" applyFill="1" applyBorder="1" applyAlignment="1" applyProtection="1">
      <alignment horizontal="center" vertical="center"/>
      <protection hidden="1"/>
    </xf>
    <xf numFmtId="0" fontId="35" fillId="0" borderId="9" xfId="0" applyFont="1" applyBorder="1" applyProtection="1">
      <protection hidden="1"/>
    </xf>
    <xf numFmtId="0" fontId="28" fillId="0" borderId="8" xfId="0" applyFont="1" applyBorder="1" applyAlignment="1" applyProtection="1">
      <protection hidden="1"/>
    </xf>
    <xf numFmtId="0" fontId="28" fillId="0" borderId="10" xfId="0" applyFont="1" applyBorder="1" applyAlignment="1" applyProtection="1">
      <protection hidden="1"/>
    </xf>
    <xf numFmtId="0" fontId="28" fillId="13" borderId="16" xfId="0" applyFont="1" applyFill="1" applyBorder="1" applyAlignment="1" applyProtection="1">
      <alignment horizontal="center" wrapText="1"/>
      <protection hidden="1"/>
    </xf>
    <xf numFmtId="166" fontId="37" fillId="9" borderId="12" xfId="0" applyNumberFormat="1" applyFont="1" applyFill="1" applyBorder="1" applyAlignment="1" applyProtection="1">
      <alignment horizontal="center"/>
      <protection hidden="1"/>
    </xf>
    <xf numFmtId="166" fontId="0" fillId="9" borderId="12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1" fillId="0" borderId="0" xfId="0" applyFont="1" applyBorder="1" applyAlignment="1">
      <alignment horizontal="center" textRotation="45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36" fillId="0" borderId="0" xfId="0" applyFont="1" applyProtection="1">
      <protection hidden="1"/>
    </xf>
    <xf numFmtId="0" fontId="31" fillId="0" borderId="0" xfId="0" applyFont="1" applyFill="1" applyBorder="1" applyAlignment="1" applyProtection="1">
      <alignment vertical="center" wrapText="1"/>
      <protection hidden="1"/>
    </xf>
    <xf numFmtId="0" fontId="36" fillId="0" borderId="0" xfId="0" applyFont="1" applyFill="1" applyBorder="1" applyProtection="1">
      <protection hidden="1"/>
    </xf>
    <xf numFmtId="0" fontId="52" fillId="0" borderId="0" xfId="0" applyFont="1" applyFill="1" applyBorder="1" applyAlignment="1" applyProtection="1">
      <alignment horizontal="center"/>
      <protection hidden="1"/>
    </xf>
    <xf numFmtId="166" fontId="36" fillId="0" borderId="0" xfId="0" applyNumberFormat="1" applyFont="1" applyFill="1" applyBorder="1" applyProtection="1">
      <protection hidden="1"/>
    </xf>
    <xf numFmtId="0" fontId="33" fillId="0" borderId="6" xfId="0" applyFont="1" applyBorder="1" applyAlignment="1" applyProtection="1">
      <alignment horizontal="center"/>
      <protection hidden="1"/>
    </xf>
    <xf numFmtId="0" fontId="33" fillId="0" borderId="0" xfId="0" applyFont="1" applyBorder="1" applyAlignment="1" applyProtection="1">
      <alignment horizontal="center"/>
      <protection hidden="1"/>
    </xf>
    <xf numFmtId="0" fontId="53" fillId="7" borderId="7" xfId="0" applyFont="1" applyFill="1" applyBorder="1" applyAlignment="1" applyProtection="1">
      <alignment vertical="center"/>
      <protection hidden="1"/>
    </xf>
    <xf numFmtId="0" fontId="53" fillId="0" borderId="0" xfId="0" applyFont="1" applyFill="1" applyBorder="1" applyAlignment="1" applyProtection="1">
      <alignment horizontal="right" vertical="center"/>
      <protection hidden="1"/>
    </xf>
    <xf numFmtId="0" fontId="54" fillId="0" borderId="0" xfId="0" applyFont="1" applyFill="1" applyBorder="1" applyAlignment="1" applyProtection="1">
      <alignment horizontal="center" vertical="center"/>
      <protection hidden="1"/>
    </xf>
    <xf numFmtId="166" fontId="36" fillId="0" borderId="0" xfId="0" applyNumberFormat="1" applyFont="1" applyBorder="1" applyProtection="1">
      <protection hidden="1"/>
    </xf>
    <xf numFmtId="166" fontId="36" fillId="0" borderId="0" xfId="0" applyNumberFormat="1" applyFont="1" applyProtection="1">
      <protection hidden="1"/>
    </xf>
    <xf numFmtId="0" fontId="4" fillId="0" borderId="9" xfId="0" applyFont="1" applyBorder="1" applyAlignment="1" applyProtection="1">
      <protection hidden="1"/>
    </xf>
    <xf numFmtId="0" fontId="4" fillId="13" borderId="27" xfId="0" applyFont="1" applyFill="1" applyBorder="1" applyAlignment="1" applyProtection="1">
      <alignment horizontal="center" vertical="center"/>
      <protection hidden="1"/>
    </xf>
    <xf numFmtId="0" fontId="4" fillId="13" borderId="28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protection hidden="1"/>
    </xf>
    <xf numFmtId="0" fontId="4" fillId="13" borderId="30" xfId="0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protection hidden="1"/>
    </xf>
    <xf numFmtId="0" fontId="4" fillId="13" borderId="32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166" fontId="54" fillId="0" borderId="1" xfId="0" applyNumberFormat="1" applyFont="1" applyBorder="1" applyAlignment="1" applyProtection="1">
      <alignment horizontal="center"/>
      <protection hidden="1"/>
    </xf>
    <xf numFmtId="166" fontId="36" fillId="0" borderId="1" xfId="0" applyNumberFormat="1" applyFont="1" applyBorder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53" fillId="0" borderId="0" xfId="0" applyFont="1" applyFill="1" applyBorder="1" applyAlignment="1" applyProtection="1">
      <alignment vertical="center"/>
      <protection hidden="1"/>
    </xf>
    <xf numFmtId="0" fontId="15" fillId="10" borderId="0" xfId="0" applyFont="1" applyFill="1" applyBorder="1" applyAlignment="1" applyProtection="1">
      <alignment horizontal="center" vertical="center" wrapText="1"/>
      <protection hidden="1"/>
    </xf>
    <xf numFmtId="0" fontId="53" fillId="0" borderId="0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164" fontId="4" fillId="8" borderId="13" xfId="0" applyNumberFormat="1" applyFont="1" applyFill="1" applyBorder="1" applyAlignment="1" applyProtection="1">
      <alignment horizontal="center" vertical="center"/>
      <protection hidden="1"/>
    </xf>
    <xf numFmtId="166" fontId="4" fillId="11" borderId="9" xfId="0" applyNumberFormat="1" applyFont="1" applyFill="1" applyBorder="1" applyAlignment="1" applyProtection="1"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13" borderId="23" xfId="0" applyFont="1" applyFill="1" applyBorder="1" applyAlignment="1" applyProtection="1">
      <alignment horizontal="center" vertical="center"/>
      <protection hidden="1"/>
    </xf>
    <xf numFmtId="164" fontId="4" fillId="8" borderId="11" xfId="0" applyNumberFormat="1" applyFont="1" applyFill="1" applyBorder="1" applyAlignment="1" applyProtection="1">
      <alignment horizontal="center" vertical="center"/>
      <protection hidden="1"/>
    </xf>
    <xf numFmtId="166" fontId="4" fillId="11" borderId="8" xfId="0" applyNumberFormat="1" applyFont="1" applyFill="1" applyBorder="1" applyAlignment="1" applyProtection="1"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164" fontId="4" fillId="8" borderId="35" xfId="0" applyNumberFormat="1" applyFont="1" applyFill="1" applyBorder="1" applyAlignment="1" applyProtection="1">
      <alignment horizontal="center" vertical="center"/>
      <protection hidden="1"/>
    </xf>
    <xf numFmtId="166" fontId="4" fillId="11" borderId="10" xfId="0" applyNumberFormat="1" applyFont="1" applyFill="1" applyBorder="1" applyAlignment="1" applyProtection="1">
      <protection hidden="1"/>
    </xf>
    <xf numFmtId="0" fontId="4" fillId="0" borderId="9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4" fillId="0" borderId="10" xfId="0" applyFont="1" applyBorder="1" applyProtection="1">
      <protection hidden="1"/>
    </xf>
    <xf numFmtId="0" fontId="4" fillId="13" borderId="16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center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166" fontId="36" fillId="0" borderId="0" xfId="0" applyNumberFormat="1" applyFont="1" applyFill="1" applyBorder="1" applyAlignment="1" applyProtection="1">
      <protection hidden="1"/>
    </xf>
    <xf numFmtId="166" fontId="36" fillId="11" borderId="9" xfId="0" applyNumberFormat="1" applyFont="1" applyFill="1" applyBorder="1" applyAlignment="1" applyProtection="1">
      <protection hidden="1"/>
    </xf>
    <xf numFmtId="0" fontId="4" fillId="13" borderId="29" xfId="0" applyFont="1" applyFill="1" applyBorder="1" applyAlignment="1" applyProtection="1">
      <alignment horizontal="center"/>
      <protection hidden="1"/>
    </xf>
    <xf numFmtId="166" fontId="36" fillId="11" borderId="8" xfId="0" applyNumberFormat="1" applyFont="1" applyFill="1" applyBorder="1" applyAlignment="1" applyProtection="1">
      <protection hidden="1"/>
    </xf>
    <xf numFmtId="0" fontId="4" fillId="0" borderId="5" xfId="0" applyFont="1" applyBorder="1" applyAlignment="1" applyProtection="1">
      <protection hidden="1"/>
    </xf>
    <xf numFmtId="0" fontId="4" fillId="13" borderId="25" xfId="0" applyFont="1" applyFill="1" applyBorder="1" applyAlignment="1" applyProtection="1">
      <alignment horizontal="center" vertical="center"/>
      <protection hidden="1"/>
    </xf>
    <xf numFmtId="166" fontId="37" fillId="9" borderId="12" xfId="0" applyNumberFormat="1" applyFont="1" applyFill="1" applyBorder="1" applyAlignment="1" applyProtection="1">
      <alignment horizontal="center"/>
      <protection hidden="1"/>
    </xf>
    <xf numFmtId="166" fontId="36" fillId="9" borderId="12" xfId="0" applyNumberFormat="1" applyFont="1" applyFill="1" applyBorder="1" applyProtection="1">
      <protection hidden="1"/>
    </xf>
    <xf numFmtId="0" fontId="28" fillId="13" borderId="42" xfId="0" applyFont="1" applyFill="1" applyBorder="1" applyAlignment="1" applyProtection="1">
      <alignment horizontal="center"/>
    </xf>
    <xf numFmtId="166" fontId="28" fillId="11" borderId="43" xfId="0" applyNumberFormat="1" applyFont="1" applyFill="1" applyBorder="1" applyAlignment="1" applyProtection="1"/>
    <xf numFmtId="166" fontId="28" fillId="11" borderId="44" xfId="0" applyNumberFormat="1" applyFont="1" applyFill="1" applyBorder="1" applyAlignment="1" applyProtection="1"/>
    <xf numFmtId="164" fontId="28" fillId="8" borderId="9" xfId="0" applyNumberFormat="1" applyFont="1" applyFill="1" applyBorder="1" applyAlignment="1" applyProtection="1">
      <alignment horizontal="center" vertical="center"/>
      <protection hidden="1"/>
    </xf>
    <xf numFmtId="164" fontId="28" fillId="8" borderId="10" xfId="0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indent="5"/>
      <protection hidden="1"/>
    </xf>
    <xf numFmtId="0" fontId="55" fillId="0" borderId="0" xfId="0" applyFont="1" applyAlignment="1" applyProtection="1">
      <alignment horizontal="left" vertical="top" indent="5"/>
      <protection hidden="1"/>
    </xf>
    <xf numFmtId="0" fontId="26" fillId="0" borderId="0" xfId="1" applyAlignment="1" applyProtection="1">
      <alignment horizontal="left"/>
      <protection hidden="1"/>
    </xf>
    <xf numFmtId="0" fontId="32" fillId="0" borderId="0" xfId="0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Fill="1" applyBorder="1" applyAlignment="1" applyProtection="1">
      <alignment horizontal="center"/>
      <protection locked="0"/>
    </xf>
    <xf numFmtId="164" fontId="28" fillId="8" borderId="47" xfId="0" applyNumberFormat="1" applyFont="1" applyFill="1" applyBorder="1" applyAlignment="1" applyProtection="1">
      <alignment horizontal="center" vertical="center"/>
      <protection hidden="1"/>
    </xf>
    <xf numFmtId="166" fontId="4" fillId="11" borderId="47" xfId="0" applyNumberFormat="1" applyFont="1" applyFill="1" applyBorder="1" applyAlignment="1" applyProtection="1">
      <protection hidden="1"/>
    </xf>
    <xf numFmtId="0" fontId="35" fillId="0" borderId="3" xfId="0" applyFont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23" fillId="0" borderId="0" xfId="0" applyFont="1" applyFill="1" applyBorder="1" applyAlignment="1" applyProtection="1">
      <alignment vertical="center" wrapText="1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 applyProtection="1">
      <alignment horizontal="center" vertical="center" wrapText="1"/>
      <protection hidden="1"/>
    </xf>
    <xf numFmtId="0" fontId="28" fillId="12" borderId="51" xfId="0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 applyProtection="1">
      <alignment horizontal="center" vertical="center"/>
      <protection hidden="1"/>
    </xf>
    <xf numFmtId="166" fontId="28" fillId="11" borderId="38" xfId="0" applyNumberFormat="1" applyFont="1" applyFill="1" applyBorder="1" applyAlignment="1" applyProtection="1">
      <protection hidden="1"/>
    </xf>
    <xf numFmtId="164" fontId="28" fillId="8" borderId="8" xfId="0" applyNumberFormat="1" applyFont="1" applyFill="1" applyBorder="1" applyAlignment="1" applyProtection="1">
      <alignment horizontal="center" vertical="center"/>
      <protection hidden="1"/>
    </xf>
    <xf numFmtId="0" fontId="4" fillId="13" borderId="31" xfId="0" applyFont="1" applyFill="1" applyBorder="1" applyAlignment="1" applyProtection="1">
      <alignment horizont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13" borderId="26" xfId="0" applyFont="1" applyFill="1" applyBorder="1" applyAlignment="1" applyProtection="1">
      <alignment horizontal="center"/>
      <protection hidden="1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166" fontId="49" fillId="0" borderId="23" xfId="0" applyNumberFormat="1" applyFont="1" applyBorder="1" applyAlignment="1" applyProtection="1">
      <alignment vertical="center"/>
      <protection hidden="1"/>
    </xf>
    <xf numFmtId="166" fontId="49" fillId="0" borderId="51" xfId="0" applyNumberFormat="1" applyFont="1" applyBorder="1" applyAlignment="1" applyProtection="1">
      <alignment vertical="center"/>
      <protection hidden="1"/>
    </xf>
    <xf numFmtId="166" fontId="49" fillId="0" borderId="16" xfId="0" applyNumberFormat="1" applyFont="1" applyBorder="1" applyAlignment="1" applyProtection="1">
      <alignment vertical="center"/>
      <protection hidden="1"/>
    </xf>
    <xf numFmtId="166" fontId="56" fillId="11" borderId="25" xfId="0" applyNumberFormat="1" applyFont="1" applyFill="1" applyBorder="1" applyAlignment="1" applyProtection="1">
      <alignment vertical="center"/>
      <protection hidden="1"/>
    </xf>
    <xf numFmtId="166" fontId="49" fillId="0" borderId="52" xfId="0" applyNumberFormat="1" applyFont="1" applyBorder="1" applyAlignment="1" applyProtection="1">
      <alignment vertical="center"/>
      <protection hidden="1"/>
    </xf>
    <xf numFmtId="166" fontId="56" fillId="8" borderId="53" xfId="0" applyNumberFormat="1" applyFont="1" applyFill="1" applyBorder="1" applyAlignment="1" applyProtection="1">
      <alignment vertical="center"/>
      <protection hidden="1"/>
    </xf>
    <xf numFmtId="0" fontId="35" fillId="0" borderId="3" xfId="0" applyFont="1" applyBorder="1" applyAlignment="1" applyProtection="1">
      <protection hidden="1"/>
    </xf>
    <xf numFmtId="166" fontId="36" fillId="11" borderId="10" xfId="0" applyNumberFormat="1" applyFont="1" applyFill="1" applyBorder="1" applyAlignment="1" applyProtection="1">
      <protection hidden="1"/>
    </xf>
    <xf numFmtId="0" fontId="28" fillId="0" borderId="37" xfId="0" applyFont="1" applyBorder="1" applyAlignment="1" applyProtection="1"/>
    <xf numFmtId="0" fontId="28" fillId="0" borderId="37" xfId="0" applyFont="1" applyBorder="1" applyAlignment="1" applyProtection="1">
      <alignment horizontal="center" vertical="center"/>
    </xf>
    <xf numFmtId="0" fontId="28" fillId="13" borderId="46" xfId="0" applyFont="1" applyFill="1" applyBorder="1" applyAlignment="1" applyProtection="1">
      <alignment horizontal="center"/>
    </xf>
    <xf numFmtId="0" fontId="28" fillId="13" borderId="51" xfId="0" applyFont="1" applyFill="1" applyBorder="1" applyAlignment="1" applyProtection="1">
      <alignment horizontal="center"/>
    </xf>
    <xf numFmtId="0" fontId="28" fillId="0" borderId="51" xfId="0" applyFont="1" applyFill="1" applyBorder="1" applyAlignment="1" applyProtection="1">
      <alignment horizontal="center"/>
      <protection locked="0"/>
    </xf>
    <xf numFmtId="0" fontId="28" fillId="13" borderId="17" xfId="0" applyFont="1" applyFill="1" applyBorder="1" applyAlignment="1" applyProtection="1">
      <alignment horizontal="center"/>
    </xf>
    <xf numFmtId="164" fontId="28" fillId="8" borderId="38" xfId="0" applyNumberFormat="1" applyFont="1" applyFill="1" applyBorder="1" applyAlignment="1" applyProtection="1">
      <alignment horizontal="center" vertical="center"/>
      <protection hidden="1"/>
    </xf>
    <xf numFmtId="166" fontId="28" fillId="11" borderId="54" xfId="0" applyNumberFormat="1" applyFont="1" applyFill="1" applyBorder="1" applyAlignment="1" applyProtection="1"/>
    <xf numFmtId="0" fontId="28" fillId="0" borderId="10" xfId="0" applyFont="1" applyBorder="1" applyAlignment="1" applyProtection="1">
      <alignment horizontal="center" vertical="center"/>
    </xf>
    <xf numFmtId="0" fontId="28" fillId="0" borderId="26" xfId="0" applyFont="1" applyFill="1" applyBorder="1" applyAlignment="1" applyProtection="1">
      <alignment horizontal="center"/>
      <protection locked="0"/>
    </xf>
    <xf numFmtId="0" fontId="28" fillId="13" borderId="29" xfId="0" applyFont="1" applyFill="1" applyBorder="1" applyAlignment="1" applyProtection="1">
      <alignment horizontal="center" wrapText="1"/>
    </xf>
    <xf numFmtId="0" fontId="28" fillId="13" borderId="23" xfId="0" applyFont="1" applyFill="1" applyBorder="1" applyAlignment="1" applyProtection="1">
      <alignment horizontal="center" wrapText="1"/>
    </xf>
    <xf numFmtId="164" fontId="28" fillId="8" borderId="2" xfId="0" applyNumberFormat="1" applyFont="1" applyFill="1" applyBorder="1" applyAlignment="1" applyProtection="1">
      <alignment horizontal="center" vertical="center"/>
      <protection hidden="1"/>
    </xf>
    <xf numFmtId="164" fontId="28" fillId="8" borderId="4" xfId="0" applyNumberFormat="1" applyFont="1" applyFill="1" applyBorder="1" applyAlignment="1" applyProtection="1">
      <alignment horizontal="center" vertical="center"/>
    </xf>
    <xf numFmtId="164" fontId="28" fillId="8" borderId="4" xfId="0" applyNumberFormat="1" applyFont="1" applyFill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vertical="center"/>
    </xf>
    <xf numFmtId="0" fontId="28" fillId="0" borderId="9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0" fontId="35" fillId="0" borderId="8" xfId="0" applyFont="1" applyBorder="1" applyAlignment="1" applyProtection="1">
      <alignment vertical="center" wrapText="1"/>
    </xf>
    <xf numFmtId="164" fontId="28" fillId="8" borderId="9" xfId="0" applyNumberFormat="1" applyFont="1" applyFill="1" applyBorder="1" applyAlignment="1" applyProtection="1">
      <alignment horizontal="center" vertical="center"/>
    </xf>
    <xf numFmtId="0" fontId="28" fillId="0" borderId="23" xfId="0" applyFont="1" applyBorder="1" applyAlignment="1" applyProtection="1">
      <alignment horizontal="center" wrapText="1"/>
      <protection locked="0"/>
    </xf>
    <xf numFmtId="166" fontId="28" fillId="11" borderId="56" xfId="0" applyNumberFormat="1" applyFont="1" applyFill="1" applyBorder="1" applyAlignment="1" applyProtection="1">
      <protection hidden="1"/>
    </xf>
    <xf numFmtId="0" fontId="28" fillId="0" borderId="57" xfId="0" applyFont="1" applyFill="1" applyBorder="1" applyAlignment="1" applyProtection="1">
      <alignment horizontal="center" vertical="center"/>
      <protection locked="0"/>
    </xf>
    <xf numFmtId="0" fontId="28" fillId="0" borderId="40" xfId="0" applyFont="1" applyFill="1" applyBorder="1" applyAlignment="1" applyProtection="1">
      <alignment horizontal="center" vertical="center"/>
    </xf>
    <xf numFmtId="0" fontId="28" fillId="13" borderId="21" xfId="0" applyFont="1" applyFill="1" applyBorder="1" applyAlignment="1">
      <alignment horizontal="center"/>
    </xf>
    <xf numFmtId="166" fontId="28" fillId="11" borderId="5" xfId="0" applyNumberFormat="1" applyFont="1" applyFill="1" applyBorder="1" applyAlignment="1"/>
    <xf numFmtId="0" fontId="36" fillId="0" borderId="0" xfId="0" applyFont="1" applyBorder="1" applyAlignment="1" applyProtection="1">
      <alignment horizontal="center" textRotation="45"/>
      <protection hidden="1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164" fontId="4" fillId="8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protection hidden="1"/>
    </xf>
    <xf numFmtId="0" fontId="4" fillId="13" borderId="34" xfId="0" applyFont="1" applyFill="1" applyBorder="1" applyAlignment="1" applyProtection="1">
      <alignment horizontal="center" vertical="center"/>
      <protection hidden="1"/>
    </xf>
    <xf numFmtId="164" fontId="4" fillId="8" borderId="9" xfId="0" applyNumberFormat="1" applyFont="1" applyFill="1" applyBorder="1" applyAlignment="1" applyProtection="1">
      <alignment horizontal="center" vertical="center"/>
      <protection hidden="1"/>
    </xf>
    <xf numFmtId="164" fontId="4" fillId="8" borderId="10" xfId="0" applyNumberFormat="1" applyFont="1" applyFill="1" applyBorder="1" applyAlignment="1" applyProtection="1">
      <alignment horizontal="center" vertical="center"/>
      <protection hidden="1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28" fillId="0" borderId="52" xfId="0" applyFont="1" applyFill="1" applyBorder="1" applyAlignment="1" applyProtection="1">
      <alignment horizontal="center"/>
      <protection locked="0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4" fontId="35" fillId="8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0" xfId="0" applyNumberFormat="1" applyFont="1" applyFill="1" applyBorder="1" applyAlignment="1" applyProtection="1">
      <alignment horizontal="center" vertical="center"/>
    </xf>
    <xf numFmtId="164" fontId="28" fillId="8" borderId="50" xfId="0" applyNumberFormat="1" applyFont="1" applyFill="1" applyBorder="1" applyAlignment="1" applyProtection="1">
      <alignment horizontal="center" vertical="center"/>
    </xf>
    <xf numFmtId="164" fontId="28" fillId="8" borderId="8" xfId="0" applyNumberFormat="1" applyFont="1" applyFill="1" applyBorder="1" applyAlignment="1" applyProtection="1">
      <alignment horizontal="center" vertical="center"/>
    </xf>
    <xf numFmtId="164" fontId="35" fillId="8" borderId="14" xfId="0" applyNumberFormat="1" applyFont="1" applyFill="1" applyBorder="1" applyAlignment="1" applyProtection="1">
      <alignment horizontal="center" vertical="center"/>
      <protection hidden="1"/>
    </xf>
    <xf numFmtId="166" fontId="0" fillId="0" borderId="6" xfId="0" applyNumberFormat="1" applyBorder="1" applyProtection="1">
      <protection hidden="1"/>
    </xf>
    <xf numFmtId="0" fontId="45" fillId="0" borderId="0" xfId="0" applyFont="1" applyFill="1" applyBorder="1" applyAlignment="1" applyProtection="1">
      <alignment horizontal="center"/>
      <protection hidden="1"/>
    </xf>
    <xf numFmtId="0" fontId="52" fillId="0" borderId="0" xfId="0" applyFont="1" applyFill="1" applyBorder="1" applyAlignment="1" applyProtection="1">
      <alignment horizontal="center"/>
      <protection hidden="1"/>
    </xf>
    <xf numFmtId="0" fontId="28" fillId="13" borderId="52" xfId="0" applyFont="1" applyFill="1" applyBorder="1" applyAlignment="1" applyProtection="1">
      <alignment horizontal="center"/>
      <protection hidden="1"/>
    </xf>
    <xf numFmtId="0" fontId="28" fillId="0" borderId="62" xfId="0" applyFont="1" applyFill="1" applyBorder="1" applyAlignment="1" applyProtection="1">
      <alignment horizontal="center"/>
      <protection locked="0"/>
    </xf>
    <xf numFmtId="0" fontId="28" fillId="13" borderId="15" xfId="0" applyFont="1" applyFill="1" applyBorder="1" applyAlignment="1" applyProtection="1">
      <alignment horizontal="center"/>
      <protection hidden="1"/>
    </xf>
    <xf numFmtId="0" fontId="28" fillId="13" borderId="42" xfId="0" applyFont="1" applyFill="1" applyBorder="1" applyAlignment="1" applyProtection="1">
      <alignment horizont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28" fillId="0" borderId="14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35" xfId="0" applyFont="1" applyBorder="1" applyAlignment="1" applyProtection="1">
      <alignment horizontal="center" vertical="center"/>
      <protection hidden="1"/>
    </xf>
    <xf numFmtId="0" fontId="28" fillId="0" borderId="7" xfId="0" applyFont="1" applyBorder="1" applyAlignment="1" applyProtection="1">
      <protection hidden="1"/>
    </xf>
    <xf numFmtId="164" fontId="28" fillId="8" borderId="3" xfId="0" applyNumberFormat="1" applyFont="1" applyFill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27" fillId="0" borderId="0" xfId="0" applyFont="1"/>
    <xf numFmtId="0" fontId="24" fillId="0" borderId="17" xfId="0" applyFont="1" applyFill="1" applyBorder="1" applyAlignment="1" applyProtection="1">
      <alignment horizontal="center" vertical="top" wrapText="1"/>
      <protection hidden="1"/>
    </xf>
    <xf numFmtId="0" fontId="25" fillId="0" borderId="18" xfId="0" applyFont="1" applyFill="1" applyBorder="1" applyAlignment="1" applyProtection="1">
      <alignment horizontal="center" vertical="top"/>
      <protection hidden="1"/>
    </xf>
    <xf numFmtId="0" fontId="25" fillId="0" borderId="18" xfId="0" applyFont="1" applyFill="1" applyBorder="1" applyAlignment="1" applyProtection="1">
      <alignment horizontal="center" vertical="top" wrapText="1"/>
      <protection hidden="1"/>
    </xf>
    <xf numFmtId="0" fontId="25" fillId="0" borderId="19" xfId="0" applyFont="1" applyFill="1" applyBorder="1" applyAlignment="1" applyProtection="1">
      <alignment horizontal="center" vertical="top"/>
      <protection hidden="1"/>
    </xf>
    <xf numFmtId="166" fontId="0" fillId="0" borderId="12" xfId="0" applyNumberFormat="1" applyBorder="1"/>
    <xf numFmtId="0" fontId="25" fillId="0" borderId="17" xfId="0" applyFont="1" applyFill="1" applyBorder="1" applyAlignment="1" applyProtection="1">
      <alignment horizontal="center" vertical="top" wrapText="1"/>
      <protection hidden="1"/>
    </xf>
    <xf numFmtId="0" fontId="25" fillId="17" borderId="33" xfId="0" applyFont="1" applyFill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horizontal="center" vertical="center"/>
      <protection locked="0"/>
    </xf>
    <xf numFmtId="164" fontId="1" fillId="3" borderId="25" xfId="0" applyNumberFormat="1" applyFont="1" applyFill="1" applyBorder="1" applyAlignment="1" applyProtection="1">
      <alignment horizontal="center" vertical="center"/>
      <protection hidden="1"/>
    </xf>
    <xf numFmtId="166" fontId="1" fillId="5" borderId="72" xfId="0" applyNumberFormat="1" applyFont="1" applyFill="1" applyBorder="1" applyAlignment="1" applyProtection="1">
      <protection hidden="1"/>
    </xf>
    <xf numFmtId="166" fontId="63" fillId="19" borderId="0" xfId="0" applyNumberFormat="1" applyFont="1" applyFill="1" applyBorder="1" applyAlignment="1" applyProtection="1">
      <protection hidden="1"/>
    </xf>
    <xf numFmtId="166" fontId="63" fillId="19" borderId="12" xfId="0" applyNumberFormat="1" applyFont="1" applyFill="1" applyBorder="1" applyAlignment="1" applyProtection="1">
      <protection hidden="1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4" fontId="1" fillId="3" borderId="0" xfId="0" applyNumberFormat="1" applyFont="1" applyFill="1" applyBorder="1" applyAlignment="1" applyProtection="1">
      <alignment horizontal="center" vertical="center"/>
      <protection hidden="1"/>
    </xf>
    <xf numFmtId="0" fontId="25" fillId="17" borderId="67" xfId="0" applyFont="1" applyFill="1" applyBorder="1" applyAlignment="1" applyProtection="1">
      <alignment vertical="center"/>
      <protection hidden="1"/>
    </xf>
    <xf numFmtId="0" fontId="1" fillId="0" borderId="68" xfId="0" applyFont="1" applyBorder="1" applyAlignment="1" applyProtection="1">
      <alignment horizontal="center" vertical="center"/>
      <protection locked="0"/>
    </xf>
    <xf numFmtId="164" fontId="1" fillId="3" borderId="68" xfId="0" applyNumberFormat="1" applyFont="1" applyFill="1" applyBorder="1" applyAlignment="1" applyProtection="1">
      <alignment horizontal="center" vertical="center"/>
      <protection hidden="1"/>
    </xf>
    <xf numFmtId="166" fontId="1" fillId="5" borderId="69" xfId="0" applyNumberFormat="1" applyFont="1" applyFill="1" applyBorder="1" applyAlignment="1" applyProtection="1">
      <protection hidden="1"/>
    </xf>
    <xf numFmtId="0" fontId="25" fillId="17" borderId="48" xfId="0" applyFont="1" applyFill="1" applyBorder="1" applyAlignment="1" applyProtection="1">
      <alignment vertical="center"/>
      <protection hidden="1"/>
    </xf>
    <xf numFmtId="166" fontId="1" fillId="5" borderId="49" xfId="0" applyNumberFormat="1" applyFont="1" applyFill="1" applyBorder="1" applyAlignment="1" applyProtection="1">
      <protection hidden="1"/>
    </xf>
    <xf numFmtId="0" fontId="25" fillId="17" borderId="73" xfId="0" applyFont="1" applyFill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hidden="1"/>
    </xf>
    <xf numFmtId="166" fontId="1" fillId="5" borderId="74" xfId="0" applyNumberFormat="1" applyFont="1" applyFill="1" applyBorder="1" applyAlignment="1" applyProtection="1">
      <protection hidden="1"/>
    </xf>
    <xf numFmtId="0" fontId="45" fillId="0" borderId="0" xfId="0" applyFont="1" applyFill="1" applyBorder="1" applyAlignment="1">
      <alignment horizontal="center"/>
    </xf>
    <xf numFmtId="0" fontId="28" fillId="13" borderId="34" xfId="0" applyFont="1" applyFill="1" applyBorder="1" applyAlignment="1" applyProtection="1">
      <alignment horizontal="center" vertical="center"/>
      <protection hidden="1"/>
    </xf>
    <xf numFmtId="0" fontId="28" fillId="13" borderId="15" xfId="0" applyFont="1" applyFill="1" applyBorder="1" applyAlignment="1" applyProtection="1">
      <alignment horizontal="center" vertical="center"/>
      <protection hidden="1"/>
    </xf>
    <xf numFmtId="0" fontId="28" fillId="13" borderId="42" xfId="0" applyFont="1" applyFill="1" applyBorder="1" applyAlignment="1" applyProtection="1">
      <alignment horizontal="center" vertical="center"/>
      <protection hidden="1"/>
    </xf>
    <xf numFmtId="0" fontId="28" fillId="13" borderId="55" xfId="0" applyFont="1" applyFill="1" applyBorder="1" applyAlignment="1">
      <alignment horizontal="center"/>
    </xf>
    <xf numFmtId="0" fontId="28" fillId="13" borderId="23" xfId="0" applyFont="1" applyFill="1" applyBorder="1" applyAlignment="1">
      <alignment horizontal="center"/>
    </xf>
    <xf numFmtId="0" fontId="28" fillId="13" borderId="43" xfId="0" applyFont="1" applyFill="1" applyBorder="1" applyAlignment="1">
      <alignment horizontal="center"/>
    </xf>
    <xf numFmtId="0" fontId="28" fillId="13" borderId="44" xfId="0" applyFont="1" applyFill="1" applyBorder="1" applyAlignment="1">
      <alignment horizontal="center"/>
    </xf>
    <xf numFmtId="0" fontId="28" fillId="13" borderId="27" xfId="0" applyFont="1" applyFill="1" applyBorder="1" applyAlignment="1">
      <alignment horizontal="center"/>
    </xf>
    <xf numFmtId="0" fontId="28" fillId="13" borderId="16" xfId="0" applyFont="1" applyFill="1" applyBorder="1" applyAlignment="1">
      <alignment horizontal="center"/>
    </xf>
    <xf numFmtId="0" fontId="28" fillId="0" borderId="4" xfId="0" applyFont="1" applyFill="1" applyBorder="1" applyAlignment="1" applyProtection="1">
      <alignment horizontal="center"/>
      <protection locked="0"/>
    </xf>
    <xf numFmtId="0" fontId="28" fillId="13" borderId="3" xfId="0" applyFont="1" applyFill="1" applyBorder="1" applyAlignment="1">
      <alignment horizontal="center"/>
    </xf>
    <xf numFmtId="0" fontId="28" fillId="0" borderId="75" xfId="0" applyFont="1" applyFill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/>
      <protection locked="0"/>
    </xf>
    <xf numFmtId="164" fontId="28" fillId="8" borderId="6" xfId="0" applyNumberFormat="1" applyFont="1" applyFill="1" applyBorder="1" applyAlignment="1" applyProtection="1">
      <alignment horizontal="center" vertical="center"/>
      <protection hidden="1"/>
    </xf>
    <xf numFmtId="0" fontId="35" fillId="0" borderId="36" xfId="0" applyFont="1" applyBorder="1" applyAlignment="1" applyProtection="1">
      <alignment vertical="center" wrapText="1"/>
      <protection hidden="1"/>
    </xf>
    <xf numFmtId="0" fontId="28" fillId="0" borderId="56" xfId="0" applyFont="1" applyFill="1" applyBorder="1" applyAlignment="1" applyProtection="1">
      <alignment horizontal="center" vertical="center"/>
      <protection hidden="1"/>
    </xf>
    <xf numFmtId="0" fontId="28" fillId="13" borderId="52" xfId="0" applyFont="1" applyFill="1" applyBorder="1" applyAlignment="1" applyProtection="1">
      <alignment horizontal="center" vertical="center"/>
      <protection hidden="1"/>
    </xf>
    <xf numFmtId="0" fontId="28" fillId="0" borderId="58" xfId="0" applyFont="1" applyFill="1" applyBorder="1" applyAlignment="1" applyProtection="1">
      <alignment horizontal="center" vertical="center"/>
      <protection locked="0"/>
    </xf>
    <xf numFmtId="0" fontId="28" fillId="0" borderId="52" xfId="0" applyFont="1" applyFill="1" applyBorder="1" applyAlignment="1" applyProtection="1">
      <alignment horizontal="center" vertical="center"/>
      <protection locked="0"/>
    </xf>
    <xf numFmtId="0" fontId="28" fillId="13" borderId="52" xfId="0" applyFont="1" applyFill="1" applyBorder="1" applyAlignment="1" applyProtection="1">
      <alignment horizontal="center" wrapText="1"/>
      <protection hidden="1"/>
    </xf>
    <xf numFmtId="0" fontId="28" fillId="0" borderId="76" xfId="0" applyFont="1" applyFill="1" applyBorder="1" applyAlignment="1" applyProtection="1">
      <alignment horizontal="center"/>
      <protection locked="0"/>
    </xf>
    <xf numFmtId="0" fontId="28" fillId="13" borderId="77" xfId="0" applyFont="1" applyFill="1" applyBorder="1" applyAlignment="1" applyProtection="1">
      <alignment horizontal="center"/>
      <protection hidden="1"/>
    </xf>
    <xf numFmtId="0" fontId="36" fillId="0" borderId="0" xfId="0" applyFont="1" applyBorder="1" applyProtection="1">
      <protection hidden="1"/>
    </xf>
    <xf numFmtId="0" fontId="28" fillId="0" borderId="29" xfId="0" applyFont="1" applyFill="1" applyBorder="1" applyAlignment="1" applyProtection="1">
      <alignment horizontal="center"/>
      <protection locked="0"/>
    </xf>
    <xf numFmtId="0" fontId="28" fillId="0" borderId="31" xfId="0" applyFont="1" applyFill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left"/>
      <protection hidden="1"/>
    </xf>
    <xf numFmtId="0" fontId="0" fillId="0" borderId="22" xfId="0" applyBorder="1"/>
    <xf numFmtId="0" fontId="35" fillId="0" borderId="3" xfId="0" applyFont="1" applyBorder="1" applyProtection="1">
      <protection hidden="1"/>
    </xf>
    <xf numFmtId="0" fontId="4" fillId="0" borderId="56" xfId="0" applyFont="1" applyBorder="1" applyAlignment="1" applyProtection="1">
      <protection hidden="1"/>
    </xf>
    <xf numFmtId="0" fontId="28" fillId="13" borderId="28" xfId="0" applyFont="1" applyFill="1" applyBorder="1" applyAlignment="1" applyProtection="1">
      <alignment horizontal="center"/>
    </xf>
    <xf numFmtId="0" fontId="28" fillId="13" borderId="61" xfId="0" applyFont="1" applyFill="1" applyBorder="1" applyAlignment="1" applyProtection="1">
      <alignment horizontal="center"/>
    </xf>
    <xf numFmtId="0" fontId="28" fillId="13" borderId="20" xfId="0" applyFont="1" applyFill="1" applyBorder="1" applyAlignment="1" applyProtection="1">
      <alignment horizontal="center"/>
    </xf>
    <xf numFmtId="0" fontId="28" fillId="13" borderId="45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0" fillId="12" borderId="23" xfId="0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center" vertical="center"/>
    </xf>
    <xf numFmtId="166" fontId="57" fillId="0" borderId="0" xfId="0" applyNumberFormat="1" applyFont="1" applyBorder="1" applyAlignment="1" applyProtection="1">
      <alignment horizontal="center" vertical="center"/>
    </xf>
    <xf numFmtId="0" fontId="30" fillId="8" borderId="59" xfId="0" applyFont="1" applyFill="1" applyBorder="1" applyAlignment="1" applyProtection="1">
      <alignment horizontal="right" vertical="center"/>
    </xf>
    <xf numFmtId="0" fontId="30" fillId="8" borderId="60" xfId="0" applyFont="1" applyFill="1" applyBorder="1" applyAlignment="1" applyProtection="1">
      <alignment horizontal="right" vertical="center"/>
    </xf>
    <xf numFmtId="0" fontId="28" fillId="12" borderId="15" xfId="0" applyFont="1" applyFill="1" applyBorder="1" applyAlignment="1" applyProtection="1">
      <alignment horizontal="center" vertical="center"/>
    </xf>
    <xf numFmtId="0" fontId="28" fillId="12" borderId="20" xfId="0" applyFont="1" applyFill="1" applyBorder="1" applyAlignment="1" applyProtection="1">
      <alignment horizontal="center" vertical="center"/>
    </xf>
    <xf numFmtId="0" fontId="35" fillId="14" borderId="15" xfId="0" applyFont="1" applyFill="1" applyBorder="1" applyAlignment="1" applyProtection="1">
      <alignment horizontal="center" vertical="center"/>
    </xf>
    <xf numFmtId="0" fontId="35" fillId="14" borderId="11" xfId="0" applyFont="1" applyFill="1" applyBorder="1" applyAlignment="1" applyProtection="1">
      <alignment horizontal="center" vertical="center"/>
    </xf>
    <xf numFmtId="0" fontId="35" fillId="14" borderId="20" xfId="0" applyFont="1" applyFill="1" applyBorder="1" applyAlignment="1" applyProtection="1">
      <alignment horizontal="center" vertical="center"/>
    </xf>
    <xf numFmtId="0" fontId="35" fillId="15" borderId="23" xfId="0" applyFont="1" applyFill="1" applyBorder="1" applyAlignment="1" applyProtection="1">
      <alignment horizontal="center" vertical="center"/>
    </xf>
    <xf numFmtId="0" fontId="35" fillId="14" borderId="15" xfId="0" applyFont="1" applyFill="1" applyBorder="1" applyAlignment="1" applyProtection="1">
      <alignment horizontal="center" vertical="center" wrapText="1"/>
    </xf>
    <xf numFmtId="0" fontId="35" fillId="14" borderId="20" xfId="0" applyFont="1" applyFill="1" applyBorder="1" applyAlignment="1" applyProtection="1">
      <alignment horizontal="center" vertical="center" wrapText="1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0" fontId="28" fillId="0" borderId="42" xfId="0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/>
    </xf>
    <xf numFmtId="0" fontId="28" fillId="0" borderId="61" xfId="0" applyFont="1" applyFill="1" applyBorder="1" applyAlignment="1" applyProtection="1">
      <alignment horizontal="center" vertical="center"/>
    </xf>
    <xf numFmtId="14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35" fillId="15" borderId="23" xfId="0" applyFont="1" applyFill="1" applyBorder="1" applyAlignment="1" applyProtection="1">
      <alignment horizontal="center" vertical="center" wrapText="1"/>
    </xf>
    <xf numFmtId="167" fontId="4" fillId="0" borderId="15" xfId="0" applyNumberFormat="1" applyFont="1" applyBorder="1" applyAlignment="1" applyProtection="1">
      <alignment horizontal="left" vertical="center"/>
      <protection locked="0"/>
    </xf>
    <xf numFmtId="167" fontId="4" fillId="0" borderId="11" xfId="0" applyNumberFormat="1" applyFont="1" applyBorder="1" applyAlignment="1" applyProtection="1">
      <alignment horizontal="left" vertical="center"/>
      <protection locked="0"/>
    </xf>
    <xf numFmtId="167" fontId="4" fillId="0" borderId="20" xfId="0" applyNumberFormat="1" applyFont="1" applyBorder="1" applyAlignment="1" applyProtection="1">
      <alignment horizontal="left" vertical="center"/>
      <protection locked="0"/>
    </xf>
    <xf numFmtId="0" fontId="4" fillId="16" borderId="15" xfId="0" applyFont="1" applyFill="1" applyBorder="1" applyAlignment="1" applyProtection="1">
      <alignment horizontal="center" vertical="center"/>
      <protection locked="0"/>
    </xf>
    <xf numFmtId="0" fontId="4" fillId="16" borderId="20" xfId="0" applyFont="1" applyFill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 wrapText="1"/>
    </xf>
    <xf numFmtId="0" fontId="27" fillId="0" borderId="62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63" xfId="0" applyFont="1" applyBorder="1" applyAlignment="1" applyProtection="1">
      <alignment horizontal="center" vertical="center" wrapText="1"/>
    </xf>
    <xf numFmtId="0" fontId="38" fillId="8" borderId="51" xfId="0" applyFont="1" applyFill="1" applyBorder="1" applyAlignment="1" applyProtection="1">
      <alignment horizontal="center" vertical="center" wrapText="1"/>
    </xf>
    <xf numFmtId="0" fontId="38" fillId="8" borderId="52" xfId="0" applyFont="1" applyFill="1" applyBorder="1" applyAlignment="1" applyProtection="1">
      <alignment horizontal="center" vertical="center" wrapText="1"/>
    </xf>
    <xf numFmtId="165" fontId="4" fillId="0" borderId="15" xfId="0" applyNumberFormat="1" applyFont="1" applyBorder="1" applyAlignment="1" applyProtection="1">
      <alignment vertical="center"/>
      <protection locked="0"/>
    </xf>
    <xf numFmtId="165" fontId="4" fillId="0" borderId="11" xfId="0" applyNumberFormat="1" applyFont="1" applyBorder="1" applyAlignment="1" applyProtection="1">
      <alignment vertical="center"/>
      <protection locked="0"/>
    </xf>
    <xf numFmtId="165" fontId="4" fillId="0" borderId="20" xfId="0" applyNumberFormat="1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horizontal="right" vertical="center"/>
    </xf>
    <xf numFmtId="0" fontId="35" fillId="14" borderId="23" xfId="0" applyFont="1" applyFill="1" applyBorder="1" applyAlignment="1" applyProtection="1">
      <alignment horizontal="center" vertical="center"/>
    </xf>
    <xf numFmtId="0" fontId="59" fillId="0" borderId="0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48" fillId="0" borderId="23" xfId="0" applyFont="1" applyFill="1" applyBorder="1" applyAlignment="1" applyProtection="1">
      <alignment horizontal="center" vertical="center" wrapText="1"/>
    </xf>
    <xf numFmtId="0" fontId="40" fillId="12" borderId="15" xfId="0" applyFont="1" applyFill="1" applyBorder="1" applyAlignment="1" applyProtection="1">
      <alignment horizontal="left" vertical="center" wrapText="1"/>
    </xf>
    <xf numFmtId="0" fontId="40" fillId="12" borderId="11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8" fillId="0" borderId="15" xfId="0" applyFont="1" applyFill="1" applyBorder="1" applyAlignment="1" applyProtection="1">
      <alignment horizontal="center" vertical="center" shrinkToFit="1"/>
    </xf>
    <xf numFmtId="0" fontId="48" fillId="0" borderId="20" xfId="0" applyFont="1" applyFill="1" applyBorder="1" applyAlignment="1" applyProtection="1">
      <alignment horizontal="center" vertical="center" shrinkToFit="1"/>
    </xf>
    <xf numFmtId="0" fontId="35" fillId="14" borderId="7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0" fillId="12" borderId="23" xfId="0" applyFill="1" applyBorder="1" applyAlignment="1" applyProtection="1">
      <alignment horizontal="center" vertical="center"/>
    </xf>
    <xf numFmtId="0" fontId="58" fillId="0" borderId="71" xfId="0" applyFont="1" applyBorder="1" applyAlignment="1" applyProtection="1">
      <alignment horizontal="left" vertical="center"/>
    </xf>
    <xf numFmtId="0" fontId="60" fillId="0" borderId="0" xfId="0" applyFont="1" applyAlignment="1" applyProtection="1">
      <alignment horizontal="center" vertical="center" wrapText="1"/>
    </xf>
    <xf numFmtId="0" fontId="28" fillId="12" borderId="23" xfId="0" applyFont="1" applyFill="1" applyBorder="1" applyAlignment="1" applyProtection="1">
      <alignment horizontal="center" vertical="center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20" xfId="0" applyFont="1" applyFill="1" applyBorder="1" applyAlignment="1" applyProtection="1">
      <alignment horizontal="center" vertical="center"/>
    </xf>
    <xf numFmtId="0" fontId="30" fillId="11" borderId="22" xfId="0" applyFont="1" applyFill="1" applyBorder="1" applyAlignment="1" applyProtection="1">
      <alignment horizontal="right" vertical="center"/>
    </xf>
    <xf numFmtId="0" fontId="30" fillId="11" borderId="24" xfId="0" applyFont="1" applyFill="1" applyBorder="1" applyAlignment="1" applyProtection="1">
      <alignment horizontal="right" vertical="center"/>
    </xf>
    <xf numFmtId="0" fontId="28" fillId="0" borderId="42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8" fillId="0" borderId="45" xfId="0" applyFont="1" applyFill="1" applyBorder="1" applyAlignment="1" applyProtection="1">
      <alignment horizontal="left" vertical="center"/>
    </xf>
    <xf numFmtId="0" fontId="35" fillId="12" borderId="15" xfId="0" applyFont="1" applyFill="1" applyBorder="1" applyAlignment="1" applyProtection="1">
      <alignment horizontal="right" vertical="center" wrapText="1"/>
    </xf>
    <xf numFmtId="0" fontId="35" fillId="12" borderId="11" xfId="0" applyFont="1" applyFill="1" applyBorder="1" applyAlignment="1" applyProtection="1">
      <alignment horizontal="right" vertical="center" wrapText="1"/>
    </xf>
    <xf numFmtId="0" fontId="35" fillId="12" borderId="20" xfId="0" applyFont="1" applyFill="1" applyBorder="1" applyAlignment="1" applyProtection="1">
      <alignment horizontal="right" vertical="center" wrapText="1"/>
    </xf>
    <xf numFmtId="0" fontId="4" fillId="10" borderId="11" xfId="0" applyFont="1" applyFill="1" applyBorder="1" applyAlignment="1" applyProtection="1">
      <alignment horizontal="center" vertical="center" wrapText="1"/>
      <protection locked="0"/>
    </xf>
    <xf numFmtId="0" fontId="4" fillId="10" borderId="20" xfId="0" applyFont="1" applyFill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20" xfId="0" applyNumberFormat="1" applyFont="1" applyBorder="1" applyAlignment="1" applyProtection="1">
      <alignment horizontal="left" vertical="center"/>
      <protection locked="0"/>
    </xf>
    <xf numFmtId="0" fontId="61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 wrapText="1"/>
    </xf>
    <xf numFmtId="166" fontId="0" fillId="0" borderId="6" xfId="0" applyNumberForma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31" fillId="6" borderId="40" xfId="0" applyFont="1" applyFill="1" applyBorder="1" applyAlignment="1" applyProtection="1">
      <alignment horizontal="center" vertical="center" wrapText="1"/>
      <protection hidden="1"/>
    </xf>
    <xf numFmtId="0" fontId="31" fillId="6" borderId="22" xfId="0" applyFont="1" applyFill="1" applyBorder="1" applyAlignment="1" applyProtection="1">
      <alignment horizontal="center" vertical="center" wrapText="1"/>
      <protection hidden="1"/>
    </xf>
    <xf numFmtId="0" fontId="31" fillId="6" borderId="47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horizontal="center"/>
      <protection hidden="1"/>
    </xf>
    <xf numFmtId="166" fontId="36" fillId="0" borderId="6" xfId="0" applyNumberFormat="1" applyFont="1" applyBorder="1" applyAlignment="1" applyProtection="1">
      <alignment horizontal="right"/>
      <protection hidden="1"/>
    </xf>
    <xf numFmtId="0" fontId="52" fillId="0" borderId="0" xfId="0" applyFont="1" applyFill="1" applyBorder="1" applyAlignment="1" applyProtection="1">
      <alignment horizontal="center"/>
      <protection hidden="1"/>
    </xf>
    <xf numFmtId="166" fontId="0" fillId="0" borderId="6" xfId="0" applyNumberFormat="1" applyBorder="1" applyAlignment="1">
      <alignment horizontal="right"/>
    </xf>
    <xf numFmtId="0" fontId="31" fillId="6" borderId="40" xfId="0" applyFont="1" applyFill="1" applyBorder="1" applyAlignment="1" applyProtection="1">
      <alignment horizontal="center" vertical="center" wrapText="1"/>
    </xf>
    <xf numFmtId="0" fontId="31" fillId="6" borderId="22" xfId="0" applyFont="1" applyFill="1" applyBorder="1" applyAlignment="1" applyProtection="1">
      <alignment horizontal="center" vertical="center" wrapText="1"/>
    </xf>
    <xf numFmtId="0" fontId="31" fillId="6" borderId="47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>
      <alignment horizontal="center"/>
    </xf>
    <xf numFmtId="166" fontId="0" fillId="0" borderId="6" xfId="0" applyNumberFormat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center"/>
    </xf>
    <xf numFmtId="0" fontId="23" fillId="2" borderId="67" xfId="0" applyFont="1" applyFill="1" applyBorder="1" applyAlignment="1" applyProtection="1">
      <alignment horizontal="center" vertical="center" wrapText="1"/>
      <protection hidden="1"/>
    </xf>
    <xf numFmtId="0" fontId="23" fillId="2" borderId="68" xfId="0" applyFont="1" applyFill="1" applyBorder="1" applyAlignment="1" applyProtection="1">
      <alignment horizontal="center" vertical="center" wrapText="1"/>
      <protection hidden="1"/>
    </xf>
    <xf numFmtId="0" fontId="23" fillId="2" borderId="69" xfId="0" applyFont="1" applyFill="1" applyBorder="1" applyAlignment="1" applyProtection="1">
      <alignment horizontal="center" vertical="center" wrapText="1"/>
      <protection hidden="1"/>
    </xf>
    <xf numFmtId="0" fontId="23" fillId="18" borderId="67" xfId="0" applyFont="1" applyFill="1" applyBorder="1" applyAlignment="1" applyProtection="1">
      <alignment horizontal="center" vertical="center" wrapText="1"/>
      <protection hidden="1"/>
    </xf>
    <xf numFmtId="0" fontId="23" fillId="18" borderId="68" xfId="0" applyFont="1" applyFill="1" applyBorder="1" applyAlignment="1" applyProtection="1">
      <alignment horizontal="center" vertical="center" wrapText="1"/>
      <protection hidden="1"/>
    </xf>
    <xf numFmtId="0" fontId="23" fillId="18" borderId="69" xfId="0" applyFont="1" applyFill="1" applyBorder="1" applyAlignment="1" applyProtection="1">
      <alignment horizontal="center" vertical="center" wrapText="1"/>
      <protection hidden="1"/>
    </xf>
    <xf numFmtId="0" fontId="6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</cellXfs>
  <cellStyles count="12">
    <cellStyle name="Hyperlink" xfId="1" builtinId="8"/>
    <cellStyle name="Normal" xfId="0" builtinId="0"/>
    <cellStyle name="Normal 10" xfId="2"/>
    <cellStyle name="Normal 11" xfId="3"/>
    <cellStyle name="Normal 12" xfId="4"/>
    <cellStyle name="Normal 15" xfId="5"/>
    <cellStyle name="Normal 23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2</xdr:col>
      <xdr:colOff>66675</xdr:colOff>
      <xdr:row>6</xdr:row>
      <xdr:rowOff>57150</xdr:rowOff>
    </xdr:to>
    <xdr:pic>
      <xdr:nvPicPr>
        <xdr:cNvPr id="3185" name="Picture 1" descr="TPI logo RGB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1104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39</xdr:row>
          <xdr:rowOff>38100</xdr:rowOff>
        </xdr:from>
        <xdr:to>
          <xdr:col>14</xdr:col>
          <xdr:colOff>504825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xmlns="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orders.us@triplep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R45"/>
  <sheetViews>
    <sheetView showGridLines="0" tabSelected="1" showRuler="0" view="pageLayout" zoomScale="75" zoomScaleNormal="125" zoomScalePageLayoutView="75" workbookViewId="0">
      <selection activeCell="I44" sqref="I44"/>
    </sheetView>
  </sheetViews>
  <sheetFormatPr defaultColWidth="9.140625" defaultRowHeight="15" x14ac:dyDescent="0.25"/>
  <cols>
    <col min="1" max="5" width="8.140625" style="53" customWidth="1"/>
    <col min="6" max="6" width="8.140625" style="1" customWidth="1"/>
    <col min="7" max="7" width="14" style="1" customWidth="1"/>
    <col min="8" max="8" width="4.28515625" style="1" customWidth="1"/>
    <col min="9" max="9" width="8.140625" style="1" customWidth="1"/>
    <col min="10" max="10" width="10.7109375" style="53" customWidth="1"/>
    <col min="11" max="13" width="8.140625" style="53" customWidth="1"/>
    <col min="14" max="14" width="4.7109375" style="53" customWidth="1"/>
    <col min="15" max="15" width="8.140625" style="53" customWidth="1"/>
    <col min="16" max="16" width="2" style="53" customWidth="1"/>
    <col min="17" max="16384" width="9.140625" style="53"/>
  </cols>
  <sheetData>
    <row r="2" spans="1:17" x14ac:dyDescent="0.25">
      <c r="J2" s="541" t="s">
        <v>457</v>
      </c>
      <c r="K2" s="541"/>
      <c r="L2" s="541"/>
      <c r="M2" s="541"/>
      <c r="N2" s="541"/>
      <c r="O2" s="541"/>
    </row>
    <row r="3" spans="1:17" s="54" customFormat="1" ht="4.1500000000000004" customHeight="1" x14ac:dyDescent="0.25">
      <c r="F3" s="3"/>
      <c r="G3" s="3"/>
      <c r="H3" s="3"/>
      <c r="I3" s="3"/>
    </row>
    <row r="4" spans="1:17" ht="25.15" customHeight="1" x14ac:dyDescent="0.25">
      <c r="B4" s="626" t="s">
        <v>453</v>
      </c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55"/>
    </row>
    <row r="5" spans="1:17" ht="7.15" customHeight="1" x14ac:dyDescent="0.25"/>
    <row r="6" spans="1:17" x14ac:dyDescent="0.25">
      <c r="B6" s="628" t="s">
        <v>354</v>
      </c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628"/>
      <c r="N6" s="628"/>
    </row>
    <row r="7" spans="1:17" ht="7.9" customHeight="1" x14ac:dyDescent="0.25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x14ac:dyDescent="0.25">
      <c r="A8" s="544" t="s">
        <v>5</v>
      </c>
      <c r="B8" s="545"/>
      <c r="C8" s="623"/>
      <c r="D8" s="624"/>
      <c r="E8" s="624"/>
      <c r="F8" s="624"/>
      <c r="G8" s="625"/>
      <c r="H8" s="126"/>
      <c r="I8" s="629" t="s">
        <v>356</v>
      </c>
      <c r="J8" s="629"/>
      <c r="K8" s="629"/>
      <c r="L8" s="629"/>
      <c r="M8" s="629"/>
      <c r="N8" s="629"/>
      <c r="O8" s="629"/>
      <c r="P8" s="127"/>
      <c r="Q8" s="127"/>
    </row>
    <row r="9" spans="1:17" ht="29.65" customHeight="1" x14ac:dyDescent="0.25">
      <c r="A9" s="544" t="s">
        <v>353</v>
      </c>
      <c r="B9" s="545"/>
      <c r="C9" s="564"/>
      <c r="D9" s="562"/>
      <c r="E9" s="562"/>
      <c r="F9" s="562"/>
      <c r="G9" s="563"/>
      <c r="H9" s="126"/>
      <c r="I9" s="575"/>
      <c r="J9" s="575"/>
      <c r="K9" s="575"/>
      <c r="L9" s="575"/>
      <c r="M9" s="575"/>
      <c r="N9" s="575"/>
      <c r="O9" s="575"/>
      <c r="P9" s="128"/>
      <c r="Q9" s="128"/>
    </row>
    <row r="10" spans="1:17" ht="15" customHeight="1" x14ac:dyDescent="0.25">
      <c r="A10" s="596" t="s">
        <v>124</v>
      </c>
      <c r="B10" s="597"/>
      <c r="C10" s="597"/>
      <c r="D10" s="69"/>
      <c r="E10" s="69"/>
      <c r="F10" s="70"/>
      <c r="G10" s="71"/>
      <c r="H10" s="56"/>
      <c r="I10" s="610" t="s">
        <v>309</v>
      </c>
      <c r="J10" s="610"/>
      <c r="K10" s="564"/>
      <c r="L10" s="562"/>
      <c r="M10" s="562"/>
      <c r="N10" s="562"/>
      <c r="O10" s="563"/>
      <c r="P10" s="128"/>
      <c r="Q10" s="128"/>
    </row>
    <row r="11" spans="1:17" x14ac:dyDescent="0.25">
      <c r="A11" s="544" t="s">
        <v>283</v>
      </c>
      <c r="B11" s="545"/>
      <c r="C11" s="564"/>
      <c r="D11" s="562"/>
      <c r="E11" s="562"/>
      <c r="F11" s="562"/>
      <c r="G11" s="563"/>
      <c r="H11" s="126"/>
      <c r="I11" s="607" t="s">
        <v>355</v>
      </c>
      <c r="J11" s="538"/>
      <c r="K11" s="564"/>
      <c r="L11" s="562"/>
      <c r="M11" s="562"/>
      <c r="N11" s="562"/>
      <c r="O11" s="563"/>
      <c r="P11" s="129"/>
      <c r="Q11" s="128"/>
    </row>
    <row r="12" spans="1:17" x14ac:dyDescent="0.25">
      <c r="A12" s="544" t="s">
        <v>125</v>
      </c>
      <c r="B12" s="545"/>
      <c r="C12" s="564"/>
      <c r="D12" s="562"/>
      <c r="E12" s="562"/>
      <c r="F12" s="562"/>
      <c r="G12" s="563"/>
      <c r="H12" s="126"/>
      <c r="I12" s="538" t="s">
        <v>310</v>
      </c>
      <c r="J12" s="538"/>
      <c r="K12" s="561"/>
      <c r="L12" s="562"/>
      <c r="M12" s="562"/>
      <c r="N12" s="562"/>
      <c r="O12" s="563"/>
      <c r="P12" s="130"/>
      <c r="Q12" s="130"/>
    </row>
    <row r="13" spans="1:17" ht="13.9" customHeight="1" x14ac:dyDescent="0.25">
      <c r="A13" s="544" t="s">
        <v>0</v>
      </c>
      <c r="B13" s="545"/>
      <c r="C13" s="564"/>
      <c r="D13" s="562"/>
      <c r="E13" s="562"/>
      <c r="F13" s="562"/>
      <c r="G13" s="563"/>
      <c r="H13" s="126"/>
      <c r="I13" s="607" t="s">
        <v>311</v>
      </c>
      <c r="J13" s="538"/>
      <c r="K13" s="564"/>
      <c r="L13" s="562"/>
      <c r="M13" s="562"/>
      <c r="N13" s="562"/>
      <c r="O13" s="563"/>
      <c r="P13" s="131"/>
      <c r="Q13" s="131"/>
    </row>
    <row r="14" spans="1:17" ht="13.9" customHeight="1" x14ac:dyDescent="0.25">
      <c r="A14" s="544" t="s">
        <v>1</v>
      </c>
      <c r="B14" s="545"/>
      <c r="C14" s="564"/>
      <c r="D14" s="562"/>
      <c r="E14" s="562"/>
      <c r="F14" s="562"/>
      <c r="G14" s="563"/>
      <c r="H14" s="126"/>
      <c r="I14" s="81"/>
      <c r="J14" s="81"/>
      <c r="K14" s="81"/>
      <c r="L14" s="81"/>
      <c r="M14" s="81"/>
      <c r="N14" s="81"/>
      <c r="P14" s="131"/>
      <c r="Q14" s="131"/>
    </row>
    <row r="15" spans="1:17" x14ac:dyDescent="0.25">
      <c r="A15" s="544" t="s">
        <v>203</v>
      </c>
      <c r="B15" s="545"/>
      <c r="C15" s="552"/>
      <c r="D15" s="553"/>
      <c r="E15" s="553"/>
      <c r="F15" s="553"/>
      <c r="G15" s="554"/>
      <c r="H15" s="126"/>
      <c r="I15" s="608" t="s">
        <v>307</v>
      </c>
      <c r="J15" s="608"/>
      <c r="K15" s="132"/>
      <c r="L15" s="132"/>
      <c r="M15" s="132"/>
      <c r="N15" s="132"/>
      <c r="O15" s="132"/>
      <c r="P15" s="131"/>
      <c r="Q15" s="131"/>
    </row>
    <row r="16" spans="1:17" x14ac:dyDescent="0.25">
      <c r="A16" s="544" t="s">
        <v>2</v>
      </c>
      <c r="B16" s="545"/>
      <c r="C16" s="564"/>
      <c r="D16" s="562"/>
      <c r="E16" s="562"/>
      <c r="F16" s="562"/>
      <c r="G16" s="563"/>
      <c r="H16" s="133"/>
      <c r="I16" s="603" t="s">
        <v>204</v>
      </c>
      <c r="J16" s="603"/>
      <c r="K16" s="603"/>
      <c r="L16" s="603"/>
      <c r="M16" s="603"/>
      <c r="N16" s="603"/>
      <c r="O16" s="603"/>
      <c r="P16" s="57"/>
      <c r="Q16" s="57"/>
    </row>
    <row r="17" spans="1:18" x14ac:dyDescent="0.25">
      <c r="A17" s="611" t="s">
        <v>3</v>
      </c>
      <c r="B17" s="612"/>
      <c r="C17" s="564"/>
      <c r="D17" s="562"/>
      <c r="E17" s="562"/>
      <c r="F17" s="562"/>
      <c r="G17" s="563"/>
      <c r="H17" s="133"/>
      <c r="I17" s="604"/>
      <c r="J17" s="605"/>
      <c r="K17" s="605"/>
      <c r="L17" s="605"/>
      <c r="M17" s="605"/>
      <c r="N17" s="605"/>
      <c r="O17" s="606"/>
      <c r="P17" s="57"/>
      <c r="Q17" s="57"/>
    </row>
    <row r="18" spans="1:18" x14ac:dyDescent="0.25">
      <c r="A18" s="544" t="s">
        <v>115</v>
      </c>
      <c r="B18" s="545"/>
      <c r="C18" s="564"/>
      <c r="D18" s="562"/>
      <c r="E18" s="562"/>
      <c r="F18" s="562"/>
      <c r="G18" s="563"/>
      <c r="H18" s="126"/>
      <c r="I18" s="565" t="s">
        <v>122</v>
      </c>
      <c r="J18" s="565"/>
      <c r="K18" s="134" t="s">
        <v>330</v>
      </c>
      <c r="L18" s="579"/>
      <c r="M18" s="580"/>
      <c r="N18" s="580"/>
      <c r="O18" s="581"/>
      <c r="P18" s="57"/>
      <c r="Q18" s="57"/>
    </row>
    <row r="19" spans="1:18" ht="15" customHeight="1" x14ac:dyDescent="0.25">
      <c r="A19" s="596" t="s">
        <v>126</v>
      </c>
      <c r="B19" s="597"/>
      <c r="C19" s="597"/>
      <c r="D19" s="597"/>
      <c r="E19" s="597"/>
      <c r="F19" s="70"/>
      <c r="G19" s="71"/>
      <c r="H19" s="56"/>
      <c r="I19" s="549" t="s">
        <v>282</v>
      </c>
      <c r="J19" s="549"/>
      <c r="K19" s="134" t="s">
        <v>330</v>
      </c>
      <c r="L19" s="579"/>
      <c r="M19" s="580"/>
      <c r="N19" s="580"/>
      <c r="O19" s="581"/>
    </row>
    <row r="20" spans="1:18" x14ac:dyDescent="0.25">
      <c r="A20" s="544" t="s">
        <v>283</v>
      </c>
      <c r="B20" s="545"/>
      <c r="C20" s="564"/>
      <c r="D20" s="562"/>
      <c r="E20" s="562"/>
      <c r="F20" s="562"/>
      <c r="G20" s="563"/>
      <c r="H20" s="126"/>
      <c r="I20" s="549" t="s">
        <v>284</v>
      </c>
      <c r="J20" s="549"/>
      <c r="K20" s="598"/>
      <c r="L20" s="599"/>
      <c r="M20" s="599"/>
      <c r="N20" s="599"/>
      <c r="O20" s="600"/>
    </row>
    <row r="21" spans="1:18" x14ac:dyDescent="0.25">
      <c r="A21" s="544" t="s">
        <v>125</v>
      </c>
      <c r="B21" s="545"/>
      <c r="C21" s="564"/>
      <c r="D21" s="562"/>
      <c r="E21" s="562"/>
      <c r="F21" s="562"/>
      <c r="G21" s="563"/>
      <c r="H21" s="126"/>
      <c r="I21" s="549" t="s">
        <v>285</v>
      </c>
      <c r="J21" s="549"/>
      <c r="K21" s="566"/>
      <c r="L21" s="567"/>
      <c r="M21" s="567"/>
      <c r="N21" s="567"/>
      <c r="O21" s="568"/>
    </row>
    <row r="22" spans="1:18" x14ac:dyDescent="0.25">
      <c r="A22" s="544" t="s">
        <v>0</v>
      </c>
      <c r="B22" s="545"/>
      <c r="C22" s="564"/>
      <c r="D22" s="562"/>
      <c r="E22" s="562"/>
      <c r="F22" s="562"/>
      <c r="G22" s="563"/>
      <c r="H22" s="126"/>
      <c r="I22" s="546" t="s">
        <v>393</v>
      </c>
      <c r="J22" s="547"/>
      <c r="K22" s="547"/>
      <c r="L22" s="547"/>
      <c r="M22" s="547"/>
      <c r="N22" s="547"/>
      <c r="O22" s="548"/>
    </row>
    <row r="23" spans="1:18" ht="15" customHeight="1" x14ac:dyDescent="0.25">
      <c r="A23" s="544" t="s">
        <v>1</v>
      </c>
      <c r="B23" s="545"/>
      <c r="C23" s="564"/>
      <c r="D23" s="562"/>
      <c r="E23" s="562"/>
      <c r="F23" s="562"/>
      <c r="G23" s="563"/>
      <c r="H23" s="126"/>
      <c r="I23" s="135" t="s">
        <v>315</v>
      </c>
      <c r="J23" s="595" t="s">
        <v>318</v>
      </c>
      <c r="K23" s="595"/>
      <c r="L23" s="601" t="s">
        <v>316</v>
      </c>
      <c r="M23" s="602"/>
      <c r="N23" s="601" t="s">
        <v>317</v>
      </c>
      <c r="O23" s="602"/>
    </row>
    <row r="24" spans="1:18" ht="15" customHeight="1" x14ac:dyDescent="0.25">
      <c r="A24" s="544" t="s">
        <v>203</v>
      </c>
      <c r="B24" s="545"/>
      <c r="C24" s="552"/>
      <c r="D24" s="553"/>
      <c r="E24" s="553"/>
      <c r="F24" s="553"/>
      <c r="G24" s="554"/>
      <c r="H24" s="133"/>
      <c r="I24" s="618" t="s">
        <v>329</v>
      </c>
      <c r="J24" s="619"/>
      <c r="K24" s="620"/>
      <c r="L24" s="621"/>
      <c r="M24" s="621"/>
      <c r="N24" s="621"/>
      <c r="O24" s="622"/>
    </row>
    <row r="25" spans="1:18" ht="15" customHeight="1" x14ac:dyDescent="0.25">
      <c r="A25" s="544" t="s">
        <v>2</v>
      </c>
      <c r="B25" s="545"/>
      <c r="C25" s="564"/>
      <c r="D25" s="562"/>
      <c r="E25" s="562"/>
      <c r="F25" s="562"/>
      <c r="G25" s="563"/>
      <c r="H25" s="126"/>
      <c r="I25" s="550" t="s">
        <v>4</v>
      </c>
      <c r="J25" s="551"/>
      <c r="K25" s="552"/>
      <c r="L25" s="553"/>
      <c r="M25" s="553"/>
      <c r="N25" s="553"/>
      <c r="O25" s="554"/>
    </row>
    <row r="26" spans="1:18" ht="13.9" customHeight="1" x14ac:dyDescent="0.25">
      <c r="A26" s="611" t="s">
        <v>3</v>
      </c>
      <c r="B26" s="612"/>
      <c r="C26" s="564"/>
      <c r="D26" s="562"/>
      <c r="E26" s="562"/>
      <c r="F26" s="562"/>
      <c r="G26" s="563"/>
      <c r="H26" s="57"/>
      <c r="I26" s="546" t="s">
        <v>306</v>
      </c>
      <c r="J26" s="547"/>
      <c r="K26" s="547"/>
      <c r="L26" s="547"/>
      <c r="M26" s="547"/>
      <c r="N26" s="569"/>
      <c r="O26" s="570"/>
    </row>
    <row r="27" spans="1:18" ht="15" customHeight="1" x14ac:dyDescent="0.25">
      <c r="A27" s="610" t="s">
        <v>115</v>
      </c>
      <c r="B27" s="610"/>
      <c r="C27" s="564"/>
      <c r="D27" s="562"/>
      <c r="E27" s="562"/>
      <c r="F27" s="562"/>
      <c r="G27" s="563"/>
      <c r="I27" s="583" t="s">
        <v>286</v>
      </c>
      <c r="J27" s="583"/>
      <c r="K27" s="566"/>
      <c r="L27" s="567"/>
      <c r="M27" s="567"/>
      <c r="N27" s="567"/>
      <c r="O27" s="568"/>
      <c r="P27" s="58"/>
      <c r="Q27" s="58"/>
      <c r="R27" s="59"/>
    </row>
    <row r="28" spans="1:18" ht="13.9" customHeight="1" x14ac:dyDescent="0.25">
      <c r="I28" s="546" t="s">
        <v>287</v>
      </c>
      <c r="J28" s="548"/>
      <c r="K28" s="564"/>
      <c r="L28" s="562"/>
      <c r="M28" s="562"/>
      <c r="N28" s="562"/>
      <c r="O28" s="563"/>
      <c r="P28" s="60"/>
      <c r="Q28" s="60"/>
    </row>
    <row r="29" spans="1:18" ht="15.75" x14ac:dyDescent="0.25">
      <c r="A29" s="61" t="s">
        <v>304</v>
      </c>
      <c r="B29" s="61"/>
      <c r="C29" s="62"/>
      <c r="F29" s="53"/>
      <c r="G29" s="53"/>
      <c r="H29" s="53"/>
      <c r="I29" s="546" t="s">
        <v>288</v>
      </c>
      <c r="J29" s="548"/>
      <c r="K29" s="589"/>
      <c r="L29" s="590"/>
      <c r="M29" s="590"/>
      <c r="N29" s="590"/>
      <c r="O29" s="591"/>
      <c r="P29" s="59"/>
      <c r="Q29" s="59"/>
    </row>
    <row r="30" spans="1:18" x14ac:dyDescent="0.25">
      <c r="A30" s="80" t="s">
        <v>299</v>
      </c>
      <c r="B30" s="63" t="s">
        <v>295</v>
      </c>
      <c r="C30" s="64"/>
      <c r="D30" s="64"/>
      <c r="E30" s="64"/>
      <c r="F30" s="64"/>
      <c r="G30" s="402">
        <f>SUM('0 - 12 yrs'!P140)</f>
        <v>0</v>
      </c>
      <c r="H30" s="59"/>
      <c r="I30" s="582"/>
      <c r="J30" s="582"/>
      <c r="K30" s="585"/>
      <c r="L30" s="586"/>
      <c r="M30" s="586"/>
      <c r="N30" s="586"/>
      <c r="O30" s="587"/>
    </row>
    <row r="31" spans="1:18" x14ac:dyDescent="0.25">
      <c r="A31" s="80" t="s">
        <v>300</v>
      </c>
      <c r="B31" s="63" t="s">
        <v>296</v>
      </c>
      <c r="C31" s="64"/>
      <c r="D31" s="64"/>
      <c r="E31" s="64"/>
      <c r="F31" s="64"/>
      <c r="G31" s="402">
        <f>SUM('TEEN 12 - 16 yrs'!I45)</f>
        <v>0</v>
      </c>
      <c r="H31" s="59"/>
      <c r="I31" s="582"/>
      <c r="J31" s="582"/>
      <c r="K31" s="588"/>
      <c r="L31" s="588"/>
      <c r="M31" s="588"/>
      <c r="N31" s="588"/>
      <c r="O31" s="588"/>
    </row>
    <row r="32" spans="1:18" ht="15.75" x14ac:dyDescent="0.25">
      <c r="A32" s="80" t="s">
        <v>301</v>
      </c>
      <c r="B32" s="63" t="s">
        <v>297</v>
      </c>
      <c r="C32" s="64"/>
      <c r="D32" s="64"/>
      <c r="E32" s="64"/>
      <c r="F32" s="64"/>
      <c r="G32" s="402">
        <f>SUM('STEPPING STONES'!I37)</f>
        <v>0</v>
      </c>
      <c r="H32" s="59"/>
      <c r="I32" s="539" t="s">
        <v>347</v>
      </c>
      <c r="J32" s="540"/>
      <c r="K32" s="540"/>
      <c r="L32" s="540"/>
      <c r="M32" s="540"/>
      <c r="N32" s="540"/>
      <c r="O32" s="540"/>
    </row>
    <row r="33" spans="1:15" ht="15.75" customHeight="1" x14ac:dyDescent="0.25">
      <c r="A33" s="388" t="s">
        <v>302</v>
      </c>
      <c r="B33" s="66" t="s">
        <v>298</v>
      </c>
      <c r="C33" s="67"/>
      <c r="D33" s="67"/>
      <c r="E33" s="67"/>
      <c r="F33" s="68"/>
      <c r="G33" s="403">
        <f>SUM('Other Languages'!N39)</f>
        <v>0</v>
      </c>
      <c r="H33" s="59"/>
      <c r="I33" s="594" t="s">
        <v>348</v>
      </c>
      <c r="J33" s="594"/>
      <c r="K33" s="594"/>
      <c r="L33" s="594"/>
      <c r="M33" s="594"/>
      <c r="N33" s="594"/>
      <c r="O33" s="594"/>
    </row>
    <row r="34" spans="1:15" ht="15.75" customHeight="1" thickBot="1" x14ac:dyDescent="0.3">
      <c r="A34" s="65" t="s">
        <v>403</v>
      </c>
      <c r="B34" s="615" t="s">
        <v>404</v>
      </c>
      <c r="C34" s="616"/>
      <c r="D34" s="616"/>
      <c r="E34" s="616"/>
      <c r="F34" s="617"/>
      <c r="G34" s="404">
        <f>'Triple P Online'!D19</f>
        <v>0</v>
      </c>
      <c r="H34" s="59"/>
      <c r="I34" s="383"/>
      <c r="J34" s="383"/>
      <c r="K34" s="383"/>
      <c r="L34" s="383"/>
      <c r="M34" s="383"/>
      <c r="N34" s="383"/>
      <c r="O34" s="383"/>
    </row>
    <row r="35" spans="1:15" ht="17.25" customHeight="1" thickBot="1" x14ac:dyDescent="0.3">
      <c r="A35" s="78"/>
      <c r="B35" s="613" t="s">
        <v>303</v>
      </c>
      <c r="C35" s="613"/>
      <c r="D35" s="613"/>
      <c r="E35" s="613"/>
      <c r="F35" s="614"/>
      <c r="G35" s="405">
        <f>SUM(G30:G34)</f>
        <v>0</v>
      </c>
      <c r="H35" s="59"/>
    </row>
    <row r="36" spans="1:15" ht="26.25" customHeight="1" x14ac:dyDescent="0.25">
      <c r="A36" s="558" t="s">
        <v>432</v>
      </c>
      <c r="B36" s="559"/>
      <c r="C36" s="559"/>
      <c r="D36" s="559"/>
      <c r="E36" s="559"/>
      <c r="F36" s="560"/>
      <c r="G36" s="406">
        <f>IF(AND(0&lt;(G35-G34)*10%,(G35-G34)*10%&lt;10),10,(G35-G34)*10%)</f>
        <v>0</v>
      </c>
      <c r="H36" s="59"/>
      <c r="I36" s="592" t="s">
        <v>308</v>
      </c>
      <c r="J36" s="593"/>
      <c r="K36" s="593"/>
      <c r="L36" s="593"/>
      <c r="M36" s="593"/>
      <c r="N36" s="593"/>
      <c r="O36" s="593"/>
    </row>
    <row r="37" spans="1:15" ht="15.75" thickBot="1" x14ac:dyDescent="0.3">
      <c r="A37" s="555" t="s">
        <v>454</v>
      </c>
      <c r="B37" s="556"/>
      <c r="C37" s="556"/>
      <c r="D37" s="556"/>
      <c r="E37" s="556"/>
      <c r="F37" s="557"/>
      <c r="G37" s="136"/>
      <c r="H37" s="59"/>
      <c r="I37" s="584" t="s">
        <v>312</v>
      </c>
      <c r="J37" s="584"/>
      <c r="K37" s="584"/>
      <c r="L37" s="584"/>
      <c r="M37" s="584"/>
      <c r="N37" s="584"/>
      <c r="O37" s="584"/>
    </row>
    <row r="38" spans="1:15" ht="15.75" thickBot="1" x14ac:dyDescent="0.3">
      <c r="A38" s="542" t="s">
        <v>305</v>
      </c>
      <c r="B38" s="542"/>
      <c r="C38" s="542"/>
      <c r="D38" s="542"/>
      <c r="E38" s="542"/>
      <c r="F38" s="543"/>
      <c r="G38" s="407">
        <f>SUM(G35:G37)</f>
        <v>0</v>
      </c>
      <c r="H38" s="59"/>
      <c r="I38" s="584" t="s">
        <v>313</v>
      </c>
      <c r="J38" s="584"/>
      <c r="K38" s="584"/>
      <c r="L38" s="584"/>
      <c r="M38" s="584"/>
      <c r="N38" s="584"/>
      <c r="O38" s="584"/>
    </row>
    <row r="39" spans="1:15" ht="4.9000000000000004" customHeight="1" thickTop="1" x14ac:dyDescent="0.25">
      <c r="H39" s="82"/>
    </row>
    <row r="40" spans="1:15" ht="15.75" customHeight="1" x14ac:dyDescent="0.25">
      <c r="A40" s="609" t="s">
        <v>314</v>
      </c>
      <c r="B40" s="609"/>
      <c r="C40" s="609"/>
      <c r="D40" s="609"/>
      <c r="E40" s="609"/>
      <c r="F40" s="609"/>
      <c r="G40" s="609"/>
      <c r="I40" s="571" t="s">
        <v>346</v>
      </c>
      <c r="J40" s="572"/>
      <c r="K40" s="572"/>
      <c r="L40" s="572"/>
      <c r="M40" s="572"/>
      <c r="N40" s="573"/>
      <c r="O40" s="577"/>
    </row>
    <row r="41" spans="1:15" x14ac:dyDescent="0.25">
      <c r="A41" s="609"/>
      <c r="B41" s="609"/>
      <c r="C41" s="609"/>
      <c r="D41" s="609"/>
      <c r="E41" s="609"/>
      <c r="F41" s="609"/>
      <c r="G41" s="609"/>
      <c r="I41" s="574"/>
      <c r="J41" s="575"/>
      <c r="K41" s="575"/>
      <c r="L41" s="575"/>
      <c r="M41" s="575"/>
      <c r="N41" s="576"/>
      <c r="O41" s="578"/>
    </row>
    <row r="42" spans="1:15" ht="34.9" customHeight="1" x14ac:dyDescent="0.25">
      <c r="A42" s="48"/>
      <c r="B42" s="48"/>
      <c r="C42" s="48"/>
      <c r="D42" s="48"/>
      <c r="E42" s="48"/>
      <c r="F42" s="48"/>
      <c r="G42" s="48"/>
      <c r="H42" s="48"/>
    </row>
    <row r="43" spans="1:15" ht="13.9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s="4" customFormat="1" x14ac:dyDescent="0.25">
      <c r="I44" s="1"/>
      <c r="J44" s="53"/>
      <c r="K44" s="53"/>
      <c r="L44" s="53"/>
      <c r="M44" s="53"/>
      <c r="N44" s="53"/>
      <c r="O44" s="53"/>
    </row>
    <row r="45" spans="1:15" x14ac:dyDescent="0.25">
      <c r="I45" s="4"/>
      <c r="J45" s="4"/>
      <c r="K45" s="4"/>
      <c r="L45" s="4"/>
      <c r="M45" s="4"/>
      <c r="N45" s="4"/>
      <c r="O45" s="4"/>
    </row>
  </sheetData>
  <sheetProtection password="CC68" sheet="1" objects="1" scenarios="1"/>
  <customSheetViews>
    <customSheetView guid="{CB774608-6531-E24C-9C0E-23F3084CA9B0}" showPageBreaks="1" showGridLines="0" view="pageLayout" topLeftCell="A22">
      <selection activeCell="A42" sqref="A42"/>
      <pageMargins left="0.7" right="0.7" top="0.75" bottom="0.75" header="0.3" footer="0.3"/>
      <printOptions horizontalCentered="1" verticalCentered="1"/>
      <pageSetup scale="93" orientation="landscape" horizontalDpi="4294967292" verticalDpi="4294967292"/>
      <headerFooter>
        <oddFooter>&amp;C&amp;"Calibri,Bold"&amp;KDA9694COPYRIGHT: &amp;K000000All Triple P - Positive Parenting Program® materials are subject to copyright and are not to be reproduced in any form without written permission.</oddFooter>
      </headerFooter>
    </customSheetView>
  </customSheetViews>
  <mergeCells count="94">
    <mergeCell ref="C8:G8"/>
    <mergeCell ref="B4:N4"/>
    <mergeCell ref="B6:N6"/>
    <mergeCell ref="C11:G11"/>
    <mergeCell ref="C9:G9"/>
    <mergeCell ref="A9:B9"/>
    <mergeCell ref="I8:O9"/>
    <mergeCell ref="I11:J11"/>
    <mergeCell ref="I28:J28"/>
    <mergeCell ref="A13:B13"/>
    <mergeCell ref="C13:G13"/>
    <mergeCell ref="A8:B8"/>
    <mergeCell ref="I37:O37"/>
    <mergeCell ref="A12:B12"/>
    <mergeCell ref="A11:B11"/>
    <mergeCell ref="I24:K24"/>
    <mergeCell ref="L24:O24"/>
    <mergeCell ref="A16:B16"/>
    <mergeCell ref="A14:B14"/>
    <mergeCell ref="A17:B17"/>
    <mergeCell ref="A10:C10"/>
    <mergeCell ref="I10:J10"/>
    <mergeCell ref="K10:O10"/>
    <mergeCell ref="K11:O11"/>
    <mergeCell ref="A40:G41"/>
    <mergeCell ref="A27:B27"/>
    <mergeCell ref="C21:G21"/>
    <mergeCell ref="A20:B20"/>
    <mergeCell ref="C20:G20"/>
    <mergeCell ref="C25:G25"/>
    <mergeCell ref="C26:G26"/>
    <mergeCell ref="C23:G23"/>
    <mergeCell ref="A26:B26"/>
    <mergeCell ref="C27:G27"/>
    <mergeCell ref="B35:F35"/>
    <mergeCell ref="B34:F34"/>
    <mergeCell ref="A15:B15"/>
    <mergeCell ref="C14:G14"/>
    <mergeCell ref="I13:J13"/>
    <mergeCell ref="C15:G15"/>
    <mergeCell ref="I15:J15"/>
    <mergeCell ref="I33:O33"/>
    <mergeCell ref="C16:G16"/>
    <mergeCell ref="J23:K23"/>
    <mergeCell ref="K13:O13"/>
    <mergeCell ref="C24:G24"/>
    <mergeCell ref="L18:O18"/>
    <mergeCell ref="A19:E19"/>
    <mergeCell ref="A18:B18"/>
    <mergeCell ref="K20:O20"/>
    <mergeCell ref="I19:J19"/>
    <mergeCell ref="A24:B24"/>
    <mergeCell ref="A23:B23"/>
    <mergeCell ref="L23:M23"/>
    <mergeCell ref="N23:O23"/>
    <mergeCell ref="I16:O16"/>
    <mergeCell ref="I17:O17"/>
    <mergeCell ref="N26:O26"/>
    <mergeCell ref="I40:N41"/>
    <mergeCell ref="O40:O41"/>
    <mergeCell ref="L19:O19"/>
    <mergeCell ref="K28:O28"/>
    <mergeCell ref="I30:J30"/>
    <mergeCell ref="I27:J27"/>
    <mergeCell ref="I26:M26"/>
    <mergeCell ref="I38:O38"/>
    <mergeCell ref="I31:J31"/>
    <mergeCell ref="K27:O27"/>
    <mergeCell ref="K30:O30"/>
    <mergeCell ref="K31:O31"/>
    <mergeCell ref="I29:J29"/>
    <mergeCell ref="K29:O29"/>
    <mergeCell ref="I36:O36"/>
    <mergeCell ref="I18:J18"/>
    <mergeCell ref="K21:O21"/>
    <mergeCell ref="C18:G18"/>
    <mergeCell ref="C22:G22"/>
    <mergeCell ref="C17:G17"/>
    <mergeCell ref="I12:J12"/>
    <mergeCell ref="I32:O32"/>
    <mergeCell ref="J2:O2"/>
    <mergeCell ref="A38:F38"/>
    <mergeCell ref="A22:B22"/>
    <mergeCell ref="A21:B21"/>
    <mergeCell ref="I22:O22"/>
    <mergeCell ref="I20:J20"/>
    <mergeCell ref="I21:J21"/>
    <mergeCell ref="I25:J25"/>
    <mergeCell ref="K25:O25"/>
    <mergeCell ref="A37:F37"/>
    <mergeCell ref="A36:F36"/>
    <mergeCell ref="K12:O12"/>
    <mergeCell ref="C12:G12"/>
    <mergeCell ref="A25:B25"/>
  </mergeCells>
  <phoneticPr fontId="12" type="noConversion"/>
  <printOptions horizontalCentered="1" verticalCentered="1"/>
  <pageMargins left="0.19685039370078741" right="0.19685039370078741" top="0" bottom="0.51181102362204722" header="7.874015748031496E-2" footer="0.19685039370078741"/>
  <pageSetup scale="90" orientation="landscape" r:id="rId1"/>
  <headerFooter>
    <oddFooter>&amp;C&amp;"Calibri,Bold"&amp;KDA9694COPYRIGHT: &amp;K000000All Triple P - Positive Parenting Program® materials are subject to copyright and are not to be reproduced in any form without written permission.</oddFooter>
  </headerFooter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14</xdr:col>
                    <xdr:colOff>161925</xdr:colOff>
                    <xdr:row>39</xdr:row>
                    <xdr:rowOff>38100</xdr:rowOff>
                  </from>
                  <to>
                    <xdr:col>14</xdr:col>
                    <xdr:colOff>504825</xdr:colOff>
                    <xdr:row>40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D7"/>
    </sheetView>
  </sheetViews>
  <sheetFormatPr defaultRowHeight="15" x14ac:dyDescent="0.25"/>
  <sheetData>
    <row r="1" spans="1:3" x14ac:dyDescent="0.25">
      <c r="A1" t="s">
        <v>396</v>
      </c>
      <c r="B1" t="s">
        <v>397</v>
      </c>
      <c r="C1" t="s">
        <v>398</v>
      </c>
    </row>
    <row r="2" spans="1:3" x14ac:dyDescent="0.25">
      <c r="A2">
        <v>0</v>
      </c>
      <c r="B2">
        <v>79.95</v>
      </c>
      <c r="C2" s="384">
        <v>79.95</v>
      </c>
    </row>
    <row r="3" spans="1:3" x14ac:dyDescent="0.25">
      <c r="A3">
        <v>11</v>
      </c>
      <c r="B3">
        <v>75.95</v>
      </c>
      <c r="C3" s="384">
        <v>75.95</v>
      </c>
    </row>
    <row r="4" spans="1:3" x14ac:dyDescent="0.25">
      <c r="A4">
        <v>501</v>
      </c>
      <c r="B4">
        <v>67.95</v>
      </c>
      <c r="C4" s="384">
        <v>67.95</v>
      </c>
    </row>
    <row r="5" spans="1:3" x14ac:dyDescent="0.25">
      <c r="A5">
        <v>1001</v>
      </c>
      <c r="B5">
        <v>63.95</v>
      </c>
      <c r="C5" s="384">
        <v>63.95</v>
      </c>
    </row>
    <row r="6" spans="1:3" x14ac:dyDescent="0.25">
      <c r="A6">
        <v>2501</v>
      </c>
      <c r="B6">
        <v>59.95</v>
      </c>
      <c r="C6" s="384">
        <v>59.95</v>
      </c>
    </row>
    <row r="7" spans="1:3" x14ac:dyDescent="0.25">
      <c r="A7">
        <v>5001</v>
      </c>
      <c r="B7">
        <v>47.95</v>
      </c>
      <c r="C7" s="384">
        <v>47.95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D7"/>
    </sheetView>
  </sheetViews>
  <sheetFormatPr defaultRowHeight="15" x14ac:dyDescent="0.25"/>
  <sheetData>
    <row r="1" spans="1:3" x14ac:dyDescent="0.25">
      <c r="A1" t="s">
        <v>396</v>
      </c>
      <c r="B1" t="s">
        <v>397</v>
      </c>
      <c r="C1" t="s">
        <v>398</v>
      </c>
    </row>
    <row r="2" spans="1:3" x14ac:dyDescent="0.25">
      <c r="A2">
        <v>0</v>
      </c>
      <c r="B2">
        <v>79.95</v>
      </c>
      <c r="C2" s="384">
        <v>79.95</v>
      </c>
    </row>
    <row r="3" spans="1:3" x14ac:dyDescent="0.25">
      <c r="A3">
        <v>11</v>
      </c>
      <c r="B3">
        <v>75.95</v>
      </c>
      <c r="C3" s="384">
        <v>75.95</v>
      </c>
    </row>
    <row r="4" spans="1:3" x14ac:dyDescent="0.25">
      <c r="A4">
        <v>501</v>
      </c>
      <c r="B4">
        <v>67.95</v>
      </c>
      <c r="C4" s="384">
        <v>67.95</v>
      </c>
    </row>
    <row r="5" spans="1:3" x14ac:dyDescent="0.25">
      <c r="A5">
        <v>1001</v>
      </c>
      <c r="B5">
        <v>63.95</v>
      </c>
      <c r="C5" s="384">
        <v>63.95</v>
      </c>
    </row>
    <row r="6" spans="1:3" x14ac:dyDescent="0.25">
      <c r="A6">
        <v>2501</v>
      </c>
      <c r="B6">
        <v>59.95</v>
      </c>
      <c r="C6" s="384">
        <v>59.95</v>
      </c>
    </row>
    <row r="7" spans="1:3" x14ac:dyDescent="0.25">
      <c r="A7">
        <v>5001</v>
      </c>
      <c r="B7">
        <v>47.95</v>
      </c>
      <c r="C7" s="384">
        <v>47.95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D7"/>
    </sheetView>
  </sheetViews>
  <sheetFormatPr defaultRowHeight="15" x14ac:dyDescent="0.25"/>
  <sheetData>
    <row r="1" spans="1:3" x14ac:dyDescent="0.25">
      <c r="A1" t="s">
        <v>396</v>
      </c>
      <c r="B1" t="s">
        <v>397</v>
      </c>
      <c r="C1" t="s">
        <v>398</v>
      </c>
    </row>
    <row r="2" spans="1:3" x14ac:dyDescent="0.25">
      <c r="A2">
        <v>0</v>
      </c>
      <c r="B2">
        <v>79.95</v>
      </c>
      <c r="C2" s="384">
        <v>79.95</v>
      </c>
    </row>
    <row r="3" spans="1:3" x14ac:dyDescent="0.25">
      <c r="A3">
        <v>11</v>
      </c>
      <c r="B3">
        <v>75.95</v>
      </c>
      <c r="C3" s="384">
        <v>75.95</v>
      </c>
    </row>
    <row r="4" spans="1:3" x14ac:dyDescent="0.25">
      <c r="A4">
        <v>501</v>
      </c>
      <c r="B4">
        <v>67.95</v>
      </c>
      <c r="C4" s="384">
        <v>67.95</v>
      </c>
    </row>
    <row r="5" spans="1:3" x14ac:dyDescent="0.25">
      <c r="A5">
        <v>1001</v>
      </c>
      <c r="B5">
        <v>63.95</v>
      </c>
      <c r="C5" s="384">
        <v>63.95</v>
      </c>
    </row>
    <row r="6" spans="1:3" x14ac:dyDescent="0.25">
      <c r="A6">
        <v>2501</v>
      </c>
      <c r="B6">
        <v>59.95</v>
      </c>
      <c r="C6" s="384">
        <v>59.95</v>
      </c>
    </row>
    <row r="7" spans="1:3" x14ac:dyDescent="0.25">
      <c r="A7">
        <v>5001</v>
      </c>
      <c r="B7">
        <v>47.95</v>
      </c>
      <c r="C7" s="384">
        <v>47.95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4"/>
  <sheetViews>
    <sheetView showGridLines="0" view="pageLayout" zoomScaleNormal="100" workbookViewId="0">
      <selection activeCell="C16" sqref="C16:G16"/>
    </sheetView>
  </sheetViews>
  <sheetFormatPr defaultRowHeight="15" x14ac:dyDescent="0.25"/>
  <cols>
    <col min="5" max="5" width="6.85546875" customWidth="1"/>
    <col min="9" max="9" width="12.7109375" customWidth="1"/>
  </cols>
  <sheetData>
    <row r="1" spans="1:9" ht="26.25" x14ac:dyDescent="0.4">
      <c r="A1" s="651" t="s">
        <v>372</v>
      </c>
      <c r="B1" s="651"/>
      <c r="C1" s="651"/>
      <c r="D1" s="651"/>
      <c r="E1" s="651"/>
      <c r="F1" s="651"/>
      <c r="G1" s="651"/>
      <c r="H1" s="651"/>
      <c r="I1" s="651"/>
    </row>
    <row r="2" spans="1:9" x14ac:dyDescent="0.25">
      <c r="A2" s="372" t="s">
        <v>385</v>
      </c>
      <c r="B2" s="188" t="s">
        <v>387</v>
      </c>
      <c r="C2" s="188"/>
      <c r="D2" s="188"/>
      <c r="E2" s="188"/>
      <c r="F2" s="188"/>
      <c r="G2" s="188"/>
      <c r="H2" s="188"/>
      <c r="I2" s="188"/>
    </row>
    <row r="3" spans="1:9" x14ac:dyDescent="0.25">
      <c r="A3" s="372" t="s">
        <v>385</v>
      </c>
      <c r="B3" s="188" t="s">
        <v>388</v>
      </c>
      <c r="C3" s="188"/>
      <c r="D3" s="188"/>
      <c r="E3" s="188"/>
      <c r="F3" s="188"/>
      <c r="G3" s="188"/>
      <c r="H3" s="188"/>
      <c r="I3" s="188"/>
    </row>
    <row r="4" spans="1:9" x14ac:dyDescent="0.25">
      <c r="A4" s="372" t="s">
        <v>386</v>
      </c>
      <c r="B4" s="652" t="s">
        <v>373</v>
      </c>
      <c r="C4" s="652"/>
      <c r="D4" s="652"/>
      <c r="E4" s="652"/>
      <c r="F4" s="652"/>
      <c r="G4" s="652"/>
      <c r="H4" s="652"/>
      <c r="I4" s="652"/>
    </row>
    <row r="5" spans="1:9" x14ac:dyDescent="0.25">
      <c r="A5" s="372" t="s">
        <v>374</v>
      </c>
      <c r="B5" s="376" t="s">
        <v>383</v>
      </c>
      <c r="C5" s="376"/>
      <c r="D5" s="376"/>
      <c r="E5" s="376"/>
      <c r="F5" s="376"/>
      <c r="G5" s="374" t="s">
        <v>381</v>
      </c>
      <c r="H5" s="376"/>
      <c r="I5" s="376"/>
    </row>
    <row r="6" spans="1:9" ht="30.75" customHeight="1" x14ac:dyDescent="0.25">
      <c r="A6" s="373" t="s">
        <v>374</v>
      </c>
      <c r="B6" s="654" t="s">
        <v>382</v>
      </c>
      <c r="C6" s="654"/>
      <c r="D6" s="654"/>
      <c r="E6" s="654"/>
      <c r="F6" s="654"/>
      <c r="G6" s="654"/>
      <c r="H6" s="654"/>
      <c r="I6" s="654"/>
    </row>
    <row r="7" spans="1:9" x14ac:dyDescent="0.25">
      <c r="A7" s="372" t="s">
        <v>385</v>
      </c>
      <c r="B7" s="188" t="s">
        <v>389</v>
      </c>
      <c r="C7" s="188"/>
      <c r="D7" s="188"/>
      <c r="E7" s="188"/>
      <c r="F7" s="188"/>
      <c r="G7" s="188"/>
      <c r="H7" s="188"/>
      <c r="I7" s="188"/>
    </row>
    <row r="8" spans="1:9" x14ac:dyDescent="0.25">
      <c r="A8" s="372" t="s">
        <v>385</v>
      </c>
      <c r="B8" s="377" t="s">
        <v>390</v>
      </c>
      <c r="C8" s="242"/>
      <c r="D8" s="242"/>
      <c r="E8" s="242"/>
      <c r="F8" s="242"/>
      <c r="G8" s="242"/>
      <c r="H8" s="242"/>
      <c r="I8" s="242"/>
    </row>
    <row r="9" spans="1:9" x14ac:dyDescent="0.25">
      <c r="A9" s="372" t="s">
        <v>374</v>
      </c>
      <c r="B9" s="653" t="s">
        <v>375</v>
      </c>
      <c r="C9" s="653"/>
      <c r="D9" s="653"/>
      <c r="E9" s="653"/>
      <c r="F9" s="653"/>
      <c r="G9" s="653"/>
      <c r="H9" s="653"/>
      <c r="I9" s="653"/>
    </row>
    <row r="10" spans="1:9" x14ac:dyDescent="0.25">
      <c r="A10" s="372" t="s">
        <v>384</v>
      </c>
      <c r="B10" s="654" t="s">
        <v>376</v>
      </c>
      <c r="C10" s="654"/>
      <c r="D10" s="654"/>
      <c r="E10" s="654"/>
      <c r="F10" s="654"/>
      <c r="G10" s="654"/>
      <c r="H10" s="654"/>
      <c r="I10" s="654"/>
    </row>
    <row r="11" spans="1:9" x14ac:dyDescent="0.25">
      <c r="A11" s="372"/>
      <c r="B11" s="654"/>
      <c r="C11" s="654"/>
      <c r="D11" s="654"/>
      <c r="E11" s="654"/>
      <c r="F11" s="654"/>
      <c r="G11" s="654"/>
      <c r="H11" s="654"/>
      <c r="I11" s="654"/>
    </row>
    <row r="12" spans="1:9" x14ac:dyDescent="0.25">
      <c r="A12" s="372" t="s">
        <v>377</v>
      </c>
      <c r="B12" s="188" t="s">
        <v>378</v>
      </c>
      <c r="C12" s="188"/>
      <c r="D12" s="188"/>
      <c r="E12" s="188"/>
      <c r="F12" s="188"/>
      <c r="G12" s="188"/>
      <c r="H12" s="188"/>
      <c r="I12" s="188"/>
    </row>
    <row r="13" spans="1:9" ht="30" customHeight="1" x14ac:dyDescent="0.25">
      <c r="A13" s="373" t="s">
        <v>377</v>
      </c>
      <c r="B13" s="654" t="s">
        <v>379</v>
      </c>
      <c r="C13" s="654"/>
      <c r="D13" s="654"/>
      <c r="E13" s="654"/>
      <c r="F13" s="654"/>
      <c r="G13" s="654"/>
      <c r="H13" s="654"/>
      <c r="I13" s="654"/>
    </row>
    <row r="14" spans="1:9" ht="17.25" customHeight="1" x14ac:dyDescent="0.25">
      <c r="A14" s="375" t="s">
        <v>380</v>
      </c>
      <c r="B14" s="172"/>
      <c r="C14" s="172"/>
      <c r="D14" s="172"/>
      <c r="E14" s="172"/>
      <c r="F14" s="172"/>
      <c r="G14" s="172"/>
      <c r="H14" s="172"/>
      <c r="I14" s="172"/>
    </row>
  </sheetData>
  <sheetProtection algorithmName="SHA-512" hashValue="+JpV9XJs9pCuv2WI4+LDZNxSS85aBIdU6NvyKVEXTXhTPcr9HjwETz958rVcDJJdiT4mES7yjQy4h+975CgROg==" saltValue="XmAgmaCLiYSxbq2Pn4xWxA==" spinCount="100000" sheet="1" objects="1" scenarios="1"/>
  <mergeCells count="6">
    <mergeCell ref="A1:I1"/>
    <mergeCell ref="B4:I4"/>
    <mergeCell ref="B9:I9"/>
    <mergeCell ref="B10:I11"/>
    <mergeCell ref="B13:I13"/>
    <mergeCell ref="B6:I6"/>
  </mergeCells>
  <hyperlinks>
    <hyperlink ref="G5" r:id="rId1"/>
  </hyperlinks>
  <pageMargins left="0.7" right="0.7" top="0.75" bottom="0.75" header="0.3" footer="0.3"/>
  <pageSetup orientation="portrait" r:id="rId2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/>
  </sheetPr>
  <dimension ref="A1:Q141"/>
  <sheetViews>
    <sheetView showGridLines="0" showZeros="0" showRuler="0" showWhiteSpace="0" view="pageLayout" workbookViewId="0">
      <selection activeCell="J7" sqref="J7"/>
    </sheetView>
  </sheetViews>
  <sheetFormatPr defaultColWidth="11.42578125" defaultRowHeight="15" x14ac:dyDescent="0.25"/>
  <cols>
    <col min="1" max="1" width="2" style="172" customWidth="1"/>
    <col min="2" max="2" width="67.140625" style="172" customWidth="1"/>
    <col min="3" max="3" width="12.5703125" style="172" customWidth="1"/>
    <col min="4" max="5" width="8.7109375" style="172" customWidth="1"/>
    <col min="6" max="7" width="8.5703125" style="172" customWidth="1"/>
    <col min="8" max="9" width="8.7109375" style="172" customWidth="1"/>
    <col min="10" max="10" width="8.42578125" style="172" customWidth="1"/>
    <col min="11" max="11" width="9" style="172" customWidth="1"/>
    <col min="12" max="12" width="9.42578125" style="173" customWidth="1"/>
    <col min="13" max="14" width="9.42578125" style="172" customWidth="1"/>
    <col min="15" max="15" width="14.7109375" style="187" customWidth="1"/>
    <col min="16" max="16" width="12.28515625" style="187" customWidth="1"/>
    <col min="17" max="17" width="17.42578125" style="172" hidden="1" customWidth="1"/>
    <col min="18" max="18" width="0" hidden="1" customWidth="1"/>
  </cols>
  <sheetData>
    <row r="1" spans="1:17" ht="15.75" thickBot="1" x14ac:dyDescent="0.3">
      <c r="O1" s="630"/>
      <c r="P1" s="630"/>
    </row>
    <row r="2" spans="1:17" ht="18" customHeight="1" thickBot="1" x14ac:dyDescent="0.3">
      <c r="B2" s="632" t="s">
        <v>422</v>
      </c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4"/>
    </row>
    <row r="3" spans="1:17" s="5" customFormat="1" x14ac:dyDescent="0.25">
      <c r="A3" s="174"/>
      <c r="B3" s="635"/>
      <c r="C3" s="635"/>
      <c r="D3" s="175"/>
      <c r="E3" s="175"/>
      <c r="F3" s="175"/>
      <c r="G3" s="452"/>
      <c r="H3" s="175"/>
      <c r="I3" s="174"/>
      <c r="J3" s="174"/>
      <c r="K3" s="174"/>
      <c r="L3" s="174"/>
      <c r="M3" s="174"/>
      <c r="N3" s="174"/>
      <c r="O3" s="176"/>
      <c r="P3" s="176"/>
      <c r="Q3" s="174"/>
    </row>
    <row r="4" spans="1:17" ht="87.75" thickBot="1" x14ac:dyDescent="0.35">
      <c r="B4" s="177" t="s">
        <v>223</v>
      </c>
      <c r="C4" s="178" t="s">
        <v>220</v>
      </c>
      <c r="D4" s="179" t="s">
        <v>217</v>
      </c>
      <c r="E4" s="179" t="s">
        <v>360</v>
      </c>
      <c r="F4" s="179" t="s">
        <v>434</v>
      </c>
      <c r="G4" s="180" t="s">
        <v>437</v>
      </c>
      <c r="H4" s="179" t="s">
        <v>334</v>
      </c>
      <c r="I4" s="180" t="s">
        <v>340</v>
      </c>
      <c r="J4" s="180" t="s">
        <v>341</v>
      </c>
      <c r="K4" s="180" t="s">
        <v>342</v>
      </c>
      <c r="L4" s="181" t="s">
        <v>343</v>
      </c>
      <c r="M4" s="180" t="s">
        <v>344</v>
      </c>
      <c r="N4" s="179" t="s">
        <v>370</v>
      </c>
      <c r="O4" s="182" t="s">
        <v>221</v>
      </c>
      <c r="P4" s="182" t="s">
        <v>222</v>
      </c>
    </row>
    <row r="5" spans="1:17" ht="19.149999999999999" customHeight="1" thickBot="1" x14ac:dyDescent="0.3">
      <c r="B5" s="260" t="s">
        <v>218</v>
      </c>
      <c r="C5" s="184"/>
      <c r="D5" s="185" t="s">
        <v>262</v>
      </c>
      <c r="E5" s="185" t="s">
        <v>435</v>
      </c>
      <c r="F5" s="185" t="s">
        <v>436</v>
      </c>
      <c r="G5" s="185" t="s">
        <v>438</v>
      </c>
      <c r="H5" s="185" t="s">
        <v>321</v>
      </c>
      <c r="I5" s="185" t="s">
        <v>263</v>
      </c>
      <c r="J5" s="185" t="s">
        <v>264</v>
      </c>
      <c r="K5" s="185" t="s">
        <v>265</v>
      </c>
      <c r="L5" s="185" t="s">
        <v>266</v>
      </c>
      <c r="M5" s="185" t="s">
        <v>267</v>
      </c>
      <c r="N5" s="185" t="s">
        <v>369</v>
      </c>
      <c r="O5" s="186"/>
    </row>
    <row r="6" spans="1:17" s="7" customFormat="1" x14ac:dyDescent="0.25">
      <c r="A6" s="188"/>
      <c r="B6" s="462" t="s">
        <v>357</v>
      </c>
      <c r="C6" s="458" t="s">
        <v>71</v>
      </c>
      <c r="D6" s="191"/>
      <c r="E6" s="192"/>
      <c r="F6" s="193"/>
      <c r="G6" s="193"/>
      <c r="H6" s="119"/>
      <c r="I6" s="193"/>
      <c r="J6" s="193"/>
      <c r="K6" s="193"/>
      <c r="L6" s="144"/>
      <c r="M6" s="144"/>
      <c r="N6" s="171"/>
      <c r="O6" s="422">
        <v>217</v>
      </c>
      <c r="P6" s="195">
        <f t="shared" ref="P6:P21" si="0">SUM(D6:N6)*O6</f>
        <v>0</v>
      </c>
      <c r="Q6" s="188"/>
    </row>
    <row r="7" spans="1:17" s="7" customFormat="1" x14ac:dyDescent="0.25">
      <c r="A7" s="188"/>
      <c r="B7" s="303" t="s">
        <v>440</v>
      </c>
      <c r="C7" s="459" t="s">
        <v>441</v>
      </c>
      <c r="D7" s="196"/>
      <c r="E7" s="119"/>
      <c r="F7" s="119"/>
      <c r="G7" s="454"/>
      <c r="H7" s="454"/>
      <c r="I7" s="454"/>
      <c r="J7" s="444"/>
      <c r="K7" s="454"/>
      <c r="L7" s="444"/>
      <c r="M7" s="444"/>
      <c r="N7" s="455"/>
      <c r="O7" s="424">
        <v>217</v>
      </c>
      <c r="P7" s="200">
        <f t="shared" si="0"/>
        <v>0</v>
      </c>
      <c r="Q7" s="188"/>
    </row>
    <row r="8" spans="1:17" s="7" customFormat="1" x14ac:dyDescent="0.25">
      <c r="A8" s="188"/>
      <c r="B8" s="288" t="s">
        <v>442</v>
      </c>
      <c r="C8" s="459" t="s">
        <v>443</v>
      </c>
      <c r="D8" s="196"/>
      <c r="E8" s="119"/>
      <c r="F8" s="454"/>
      <c r="G8" s="454"/>
      <c r="H8" s="454"/>
      <c r="I8" s="454"/>
      <c r="J8" s="454"/>
      <c r="K8" s="454"/>
      <c r="L8" s="444"/>
      <c r="M8" s="444"/>
      <c r="N8" s="455"/>
      <c r="O8" s="424">
        <v>217</v>
      </c>
      <c r="P8" s="200">
        <f t="shared" si="0"/>
        <v>0</v>
      </c>
      <c r="Q8" s="188"/>
    </row>
    <row r="9" spans="1:17" s="7" customFormat="1" x14ac:dyDescent="0.25">
      <c r="A9" s="188"/>
      <c r="B9" s="303" t="s">
        <v>248</v>
      </c>
      <c r="C9" s="460" t="s">
        <v>238</v>
      </c>
      <c r="D9" s="196"/>
      <c r="E9" s="119"/>
      <c r="F9" s="454"/>
      <c r="G9" s="197"/>
      <c r="H9" s="197"/>
      <c r="I9" s="197"/>
      <c r="J9" s="197"/>
      <c r="K9" s="197"/>
      <c r="L9" s="197"/>
      <c r="M9" s="197"/>
      <c r="N9" s="456"/>
      <c r="O9" s="424">
        <v>217</v>
      </c>
      <c r="P9" s="200">
        <f t="shared" si="0"/>
        <v>0</v>
      </c>
      <c r="Q9" s="188"/>
    </row>
    <row r="10" spans="1:17" s="7" customFormat="1" x14ac:dyDescent="0.25">
      <c r="A10" s="188"/>
      <c r="B10" s="303" t="s">
        <v>249</v>
      </c>
      <c r="C10" s="460" t="s">
        <v>239</v>
      </c>
      <c r="D10" s="196"/>
      <c r="E10" s="119"/>
      <c r="F10" s="197"/>
      <c r="G10" s="197"/>
      <c r="H10" s="197"/>
      <c r="I10" s="197"/>
      <c r="J10" s="197"/>
      <c r="K10" s="197"/>
      <c r="L10" s="197"/>
      <c r="M10" s="197"/>
      <c r="N10" s="456"/>
      <c r="O10" s="424">
        <v>217</v>
      </c>
      <c r="P10" s="200">
        <f t="shared" si="0"/>
        <v>0</v>
      </c>
      <c r="Q10" s="188"/>
    </row>
    <row r="11" spans="1:17" s="7" customFormat="1" x14ac:dyDescent="0.25">
      <c r="A11" s="188"/>
      <c r="B11" s="303" t="s">
        <v>250</v>
      </c>
      <c r="C11" s="460" t="s">
        <v>240</v>
      </c>
      <c r="D11" s="196"/>
      <c r="E11" s="119"/>
      <c r="F11" s="197"/>
      <c r="G11" s="197"/>
      <c r="H11" s="197"/>
      <c r="I11" s="197"/>
      <c r="J11" s="197"/>
      <c r="K11" s="197"/>
      <c r="L11" s="197"/>
      <c r="M11" s="197"/>
      <c r="N11" s="456"/>
      <c r="O11" s="424">
        <v>217</v>
      </c>
      <c r="P11" s="200">
        <f t="shared" si="0"/>
        <v>0</v>
      </c>
      <c r="Q11" s="188"/>
    </row>
    <row r="12" spans="1:17" s="7" customFormat="1" x14ac:dyDescent="0.25">
      <c r="A12" s="188"/>
      <c r="B12" s="303" t="s">
        <v>358</v>
      </c>
      <c r="C12" s="460" t="s">
        <v>261</v>
      </c>
      <c r="D12" s="196"/>
      <c r="E12" s="119"/>
      <c r="F12" s="197"/>
      <c r="G12" s="197"/>
      <c r="H12" s="197"/>
      <c r="I12" s="197"/>
      <c r="J12" s="197"/>
      <c r="K12" s="197"/>
      <c r="L12" s="197"/>
      <c r="M12" s="197"/>
      <c r="N12" s="456"/>
      <c r="O12" s="424">
        <v>217</v>
      </c>
      <c r="P12" s="200">
        <f t="shared" si="0"/>
        <v>0</v>
      </c>
      <c r="Q12" s="188"/>
    </row>
    <row r="13" spans="1:17" s="7" customFormat="1" ht="15.75" customHeight="1" x14ac:dyDescent="0.25">
      <c r="A13" s="188"/>
      <c r="B13" s="303" t="s">
        <v>345</v>
      </c>
      <c r="C13" s="460" t="s">
        <v>241</v>
      </c>
      <c r="D13" s="196"/>
      <c r="E13" s="119"/>
      <c r="F13" s="197"/>
      <c r="G13" s="197"/>
      <c r="H13" s="197"/>
      <c r="I13" s="197"/>
      <c r="J13" s="197"/>
      <c r="K13" s="197"/>
      <c r="L13" s="197"/>
      <c r="M13" s="197"/>
      <c r="N13" s="456"/>
      <c r="O13" s="424">
        <v>242</v>
      </c>
      <c r="P13" s="200">
        <f t="shared" si="0"/>
        <v>0</v>
      </c>
      <c r="Q13" s="188"/>
    </row>
    <row r="14" spans="1:17" s="7" customFormat="1" x14ac:dyDescent="0.25">
      <c r="A14" s="188"/>
      <c r="B14" s="303" t="s">
        <v>251</v>
      </c>
      <c r="C14" s="460" t="s">
        <v>242</v>
      </c>
      <c r="D14" s="196"/>
      <c r="E14" s="119"/>
      <c r="F14" s="197"/>
      <c r="G14" s="197"/>
      <c r="H14" s="197"/>
      <c r="I14" s="203"/>
      <c r="J14" s="197"/>
      <c r="K14" s="197"/>
      <c r="L14" s="197"/>
      <c r="M14" s="197"/>
      <c r="N14" s="456"/>
      <c r="O14" s="424">
        <v>53.5</v>
      </c>
      <c r="P14" s="200">
        <f t="shared" si="0"/>
        <v>0</v>
      </c>
      <c r="Q14" s="188"/>
    </row>
    <row r="15" spans="1:17" s="7" customFormat="1" x14ac:dyDescent="0.25">
      <c r="A15" s="188"/>
      <c r="B15" s="303" t="s">
        <v>252</v>
      </c>
      <c r="C15" s="460" t="s">
        <v>243</v>
      </c>
      <c r="D15" s="196"/>
      <c r="E15" s="119"/>
      <c r="F15" s="197"/>
      <c r="G15" s="197"/>
      <c r="H15" s="197"/>
      <c r="I15" s="197"/>
      <c r="J15" s="197"/>
      <c r="K15" s="197"/>
      <c r="L15" s="197"/>
      <c r="M15" s="197"/>
      <c r="N15" s="456"/>
      <c r="O15" s="424">
        <v>53.5</v>
      </c>
      <c r="P15" s="200">
        <f t="shared" si="0"/>
        <v>0</v>
      </c>
      <c r="Q15" s="188"/>
    </row>
    <row r="16" spans="1:17" s="7" customFormat="1" x14ac:dyDescent="0.25">
      <c r="A16" s="188"/>
      <c r="B16" s="328" t="s">
        <v>359</v>
      </c>
      <c r="C16" s="460" t="s">
        <v>72</v>
      </c>
      <c r="D16" s="196"/>
      <c r="E16" s="203"/>
      <c r="F16" s="197"/>
      <c r="G16" s="197"/>
      <c r="H16" s="197"/>
      <c r="I16" s="197"/>
      <c r="J16" s="197"/>
      <c r="K16" s="197"/>
      <c r="L16" s="88"/>
      <c r="M16" s="197"/>
      <c r="N16" s="456"/>
      <c r="O16" s="424">
        <v>53.5</v>
      </c>
      <c r="P16" s="200">
        <f t="shared" si="0"/>
        <v>0</v>
      </c>
      <c r="Q16" s="188"/>
    </row>
    <row r="17" spans="1:17" s="7" customFormat="1" x14ac:dyDescent="0.25">
      <c r="A17" s="188"/>
      <c r="B17" s="303" t="s">
        <v>236</v>
      </c>
      <c r="C17" s="460" t="s">
        <v>237</v>
      </c>
      <c r="D17" s="196"/>
      <c r="E17" s="119"/>
      <c r="F17" s="88"/>
      <c r="G17" s="88"/>
      <c r="H17" s="197"/>
      <c r="I17" s="197"/>
      <c r="J17" s="197"/>
      <c r="K17" s="197"/>
      <c r="L17" s="197"/>
      <c r="M17" s="197"/>
      <c r="N17" s="456"/>
      <c r="O17" s="424">
        <v>53.5</v>
      </c>
      <c r="P17" s="200">
        <f t="shared" si="0"/>
        <v>0</v>
      </c>
      <c r="Q17" s="188"/>
    </row>
    <row r="18" spans="1:17" s="7" customFormat="1" x14ac:dyDescent="0.25">
      <c r="A18" s="188"/>
      <c r="B18" s="303" t="s">
        <v>253</v>
      </c>
      <c r="C18" s="460" t="s">
        <v>244</v>
      </c>
      <c r="D18" s="196"/>
      <c r="E18" s="119"/>
      <c r="F18" s="197"/>
      <c r="G18" s="197"/>
      <c r="H18" s="197"/>
      <c r="I18" s="197"/>
      <c r="J18" s="197"/>
      <c r="K18" s="197"/>
      <c r="L18" s="197"/>
      <c r="M18" s="197"/>
      <c r="N18" s="456"/>
      <c r="O18" s="424">
        <v>53.5</v>
      </c>
      <c r="P18" s="200">
        <f t="shared" si="0"/>
        <v>0</v>
      </c>
      <c r="Q18" s="188"/>
    </row>
    <row r="19" spans="1:17" s="7" customFormat="1" x14ac:dyDescent="0.25">
      <c r="A19" s="188"/>
      <c r="B19" s="303" t="s">
        <v>254</v>
      </c>
      <c r="C19" s="460" t="s">
        <v>245</v>
      </c>
      <c r="D19" s="196"/>
      <c r="E19" s="119"/>
      <c r="F19" s="197"/>
      <c r="G19" s="197"/>
      <c r="H19" s="197"/>
      <c r="I19" s="197"/>
      <c r="J19" s="197"/>
      <c r="K19" s="197"/>
      <c r="L19" s="197"/>
      <c r="M19" s="197"/>
      <c r="N19" s="456"/>
      <c r="O19" s="424">
        <v>53.5</v>
      </c>
      <c r="P19" s="200">
        <f t="shared" si="0"/>
        <v>0</v>
      </c>
      <c r="Q19" s="188"/>
    </row>
    <row r="20" spans="1:17" s="7" customFormat="1" x14ac:dyDescent="0.25">
      <c r="A20" s="188"/>
      <c r="B20" s="303" t="s">
        <v>255</v>
      </c>
      <c r="C20" s="460" t="s">
        <v>246</v>
      </c>
      <c r="D20" s="196"/>
      <c r="E20" s="119"/>
      <c r="F20" s="197"/>
      <c r="G20" s="197"/>
      <c r="H20" s="197"/>
      <c r="I20" s="197"/>
      <c r="J20" s="197"/>
      <c r="K20" s="197"/>
      <c r="L20" s="197"/>
      <c r="M20" s="197"/>
      <c r="N20" s="456"/>
      <c r="O20" s="424">
        <v>53.5</v>
      </c>
      <c r="P20" s="200">
        <f t="shared" si="0"/>
        <v>0</v>
      </c>
      <c r="Q20" s="188"/>
    </row>
    <row r="21" spans="1:17" s="7" customFormat="1" ht="15.75" thickBot="1" x14ac:dyDescent="0.3">
      <c r="A21" s="188"/>
      <c r="B21" s="304" t="s">
        <v>256</v>
      </c>
      <c r="C21" s="461" t="s">
        <v>247</v>
      </c>
      <c r="D21" s="205"/>
      <c r="E21" s="141"/>
      <c r="F21" s="206"/>
      <c r="G21" s="206"/>
      <c r="H21" s="206"/>
      <c r="I21" s="206"/>
      <c r="J21" s="206"/>
      <c r="K21" s="206"/>
      <c r="L21" s="206"/>
      <c r="M21" s="206"/>
      <c r="N21" s="457"/>
      <c r="O21" s="463">
        <v>53.5</v>
      </c>
      <c r="P21" s="209">
        <f t="shared" si="0"/>
        <v>0</v>
      </c>
      <c r="Q21" s="188"/>
    </row>
    <row r="22" spans="1:17" ht="15.75" thickBot="1" x14ac:dyDescent="0.3">
      <c r="C22" s="210"/>
      <c r="D22" s="211"/>
      <c r="E22" s="212"/>
      <c r="F22" s="211"/>
      <c r="G22" s="211"/>
      <c r="H22" s="211"/>
      <c r="I22" s="212"/>
      <c r="J22" s="211"/>
      <c r="K22" s="211"/>
      <c r="L22" s="213"/>
      <c r="M22" s="211"/>
      <c r="N22" s="211"/>
      <c r="O22" s="214" t="s">
        <v>214</v>
      </c>
      <c r="P22" s="215">
        <f>SUM(P6:P21)</f>
        <v>0</v>
      </c>
    </row>
    <row r="23" spans="1:17" ht="16.5" thickTop="1" thickBot="1" x14ac:dyDescent="0.3">
      <c r="D23" s="211"/>
      <c r="E23" s="216"/>
      <c r="F23" s="211"/>
      <c r="G23" s="211"/>
      <c r="H23" s="211"/>
      <c r="I23" s="211"/>
      <c r="J23" s="211"/>
      <c r="K23" s="211"/>
      <c r="L23" s="308"/>
      <c r="M23" s="211"/>
      <c r="N23" s="211"/>
    </row>
    <row r="24" spans="1:17" ht="19.149999999999999" customHeight="1" thickBot="1" x14ac:dyDescent="0.3">
      <c r="B24" s="183" t="s">
        <v>205</v>
      </c>
      <c r="C24" s="217"/>
      <c r="D24" s="218"/>
      <c r="E24" s="219"/>
      <c r="F24" s="218"/>
      <c r="G24" s="218"/>
      <c r="H24" s="218"/>
      <c r="I24" s="218"/>
      <c r="J24" s="218"/>
      <c r="K24" s="218"/>
      <c r="L24" s="220"/>
      <c r="M24" s="218"/>
      <c r="N24" s="218"/>
      <c r="O24" s="186"/>
    </row>
    <row r="25" spans="1:17" ht="19.149999999999999" customHeight="1" thickBot="1" x14ac:dyDescent="0.3">
      <c r="B25" s="221" t="s">
        <v>289</v>
      </c>
      <c r="C25" s="184"/>
      <c r="D25" s="185" t="s">
        <v>262</v>
      </c>
      <c r="E25" s="185"/>
      <c r="F25" s="185" t="s">
        <v>436</v>
      </c>
      <c r="G25" s="185" t="s">
        <v>438</v>
      </c>
      <c r="H25" s="185" t="s">
        <v>321</v>
      </c>
      <c r="I25" s="185" t="s">
        <v>263</v>
      </c>
      <c r="J25" s="185" t="s">
        <v>264</v>
      </c>
      <c r="K25" s="185" t="s">
        <v>265</v>
      </c>
      <c r="L25" s="185" t="s">
        <v>266</v>
      </c>
      <c r="M25" s="185" t="s">
        <v>267</v>
      </c>
      <c r="N25" s="185" t="s">
        <v>369</v>
      </c>
    </row>
    <row r="26" spans="1:17" x14ac:dyDescent="0.25">
      <c r="B26" s="222" t="s">
        <v>146</v>
      </c>
      <c r="C26" s="190" t="s">
        <v>8</v>
      </c>
      <c r="D26" s="143"/>
      <c r="E26" s="192"/>
      <c r="F26" s="146"/>
      <c r="G26" s="146"/>
      <c r="H26" s="146"/>
      <c r="I26" s="146"/>
      <c r="J26" s="193"/>
      <c r="K26" s="146"/>
      <c r="L26" s="193"/>
      <c r="M26" s="146"/>
      <c r="N26" s="157"/>
      <c r="O26" s="370">
        <v>14.1</v>
      </c>
      <c r="P26" s="195">
        <f t="shared" ref="P26:P32" si="1">SUM(D26:N26)*O26</f>
        <v>0</v>
      </c>
    </row>
    <row r="27" spans="1:17" x14ac:dyDescent="0.25">
      <c r="B27" s="223" t="s">
        <v>147</v>
      </c>
      <c r="C27" s="202" t="s">
        <v>9</v>
      </c>
      <c r="D27" s="158"/>
      <c r="E27" s="203"/>
      <c r="F27" s="118"/>
      <c r="G27" s="118"/>
      <c r="H27" s="118"/>
      <c r="I27" s="88"/>
      <c r="J27" s="197"/>
      <c r="K27" s="118"/>
      <c r="L27" s="197"/>
      <c r="M27" s="118"/>
      <c r="N27" s="198"/>
      <c r="O27" s="391">
        <v>14.1</v>
      </c>
      <c r="P27" s="200">
        <f t="shared" si="1"/>
        <v>0</v>
      </c>
    </row>
    <row r="28" spans="1:17" x14ac:dyDescent="0.25">
      <c r="B28" s="224" t="s">
        <v>148</v>
      </c>
      <c r="C28" s="202" t="s">
        <v>10</v>
      </c>
      <c r="D28" s="158"/>
      <c r="E28" s="203"/>
      <c r="F28" s="118"/>
      <c r="G28" s="118"/>
      <c r="H28" s="118"/>
      <c r="I28" s="197"/>
      <c r="J28" s="197"/>
      <c r="K28" s="118"/>
      <c r="L28" s="197"/>
      <c r="M28" s="197"/>
      <c r="N28" s="198"/>
      <c r="O28" s="391">
        <v>14.1</v>
      </c>
      <c r="P28" s="200">
        <f t="shared" si="1"/>
        <v>0</v>
      </c>
    </row>
    <row r="29" spans="1:17" x14ac:dyDescent="0.25">
      <c r="B29" s="224" t="s">
        <v>149</v>
      </c>
      <c r="C29" s="202" t="s">
        <v>11</v>
      </c>
      <c r="D29" s="158"/>
      <c r="E29" s="203"/>
      <c r="F29" s="118"/>
      <c r="G29" s="118"/>
      <c r="H29" s="118"/>
      <c r="I29" s="197"/>
      <c r="J29" s="197"/>
      <c r="K29" s="118"/>
      <c r="L29" s="197"/>
      <c r="M29" s="197"/>
      <c r="N29" s="169"/>
      <c r="O29" s="391">
        <v>14.1</v>
      </c>
      <c r="P29" s="200">
        <f t="shared" si="1"/>
        <v>0</v>
      </c>
    </row>
    <row r="30" spans="1:17" x14ac:dyDescent="0.25">
      <c r="B30" s="223" t="s">
        <v>150</v>
      </c>
      <c r="C30" s="202" t="s">
        <v>12</v>
      </c>
      <c r="D30" s="158"/>
      <c r="E30" s="203"/>
      <c r="F30" s="118"/>
      <c r="G30" s="118"/>
      <c r="H30" s="118"/>
      <c r="I30" s="197"/>
      <c r="J30" s="197"/>
      <c r="K30" s="118"/>
      <c r="L30" s="197"/>
      <c r="M30" s="118"/>
      <c r="N30" s="198"/>
      <c r="O30" s="391">
        <v>14.1</v>
      </c>
      <c r="P30" s="200">
        <f t="shared" si="1"/>
        <v>0</v>
      </c>
    </row>
    <row r="31" spans="1:17" x14ac:dyDescent="0.25">
      <c r="B31" s="224" t="s">
        <v>151</v>
      </c>
      <c r="C31" s="202" t="s">
        <v>13</v>
      </c>
      <c r="D31" s="158"/>
      <c r="E31" s="203"/>
      <c r="F31" s="118"/>
      <c r="G31" s="118"/>
      <c r="H31" s="118"/>
      <c r="I31" s="88"/>
      <c r="J31" s="454"/>
      <c r="K31" s="118"/>
      <c r="L31" s="197"/>
      <c r="M31" s="118"/>
      <c r="N31" s="169"/>
      <c r="O31" s="445">
        <v>14.1</v>
      </c>
      <c r="P31" s="200">
        <f t="shared" si="1"/>
        <v>0</v>
      </c>
    </row>
    <row r="32" spans="1:17" ht="15.75" thickBot="1" x14ac:dyDescent="0.3">
      <c r="B32" s="225" t="s">
        <v>152</v>
      </c>
      <c r="C32" s="204" t="s">
        <v>14</v>
      </c>
      <c r="D32" s="160"/>
      <c r="E32" s="226"/>
      <c r="F32" s="161"/>
      <c r="G32" s="161"/>
      <c r="H32" s="161"/>
      <c r="I32" s="206"/>
      <c r="J32" s="206"/>
      <c r="K32" s="161"/>
      <c r="L32" s="206"/>
      <c r="M32" s="161"/>
      <c r="N32" s="207"/>
      <c r="O32" s="208">
        <v>10.1</v>
      </c>
      <c r="P32" s="209">
        <f t="shared" si="1"/>
        <v>0</v>
      </c>
    </row>
    <row r="33" spans="2:16" ht="19.149999999999999" customHeight="1" thickBot="1" x14ac:dyDescent="0.3">
      <c r="B33" s="221" t="s">
        <v>290</v>
      </c>
      <c r="C33" s="184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2:16" x14ac:dyDescent="0.25">
      <c r="B34" s="227" t="s">
        <v>153</v>
      </c>
      <c r="C34" s="190" t="s">
        <v>15</v>
      </c>
      <c r="D34" s="143"/>
      <c r="E34" s="192"/>
      <c r="F34" s="146"/>
      <c r="G34" s="146"/>
      <c r="H34" s="146"/>
      <c r="I34" s="193"/>
      <c r="J34" s="193"/>
      <c r="K34" s="146"/>
      <c r="L34" s="193"/>
      <c r="M34" s="146"/>
      <c r="N34" s="157"/>
      <c r="O34" s="370">
        <v>14.1</v>
      </c>
      <c r="P34" s="195">
        <f>SUM(D34:N34)*O34</f>
        <v>0</v>
      </c>
    </row>
    <row r="35" spans="2:16" x14ac:dyDescent="0.25">
      <c r="B35" s="228" t="s">
        <v>154</v>
      </c>
      <c r="C35" s="202" t="s">
        <v>16</v>
      </c>
      <c r="D35" s="158"/>
      <c r="E35" s="203"/>
      <c r="F35" s="118"/>
      <c r="G35" s="118"/>
      <c r="H35" s="118"/>
      <c r="I35" s="197"/>
      <c r="J35" s="197"/>
      <c r="K35" s="118"/>
      <c r="L35" s="197"/>
      <c r="M35" s="118"/>
      <c r="N35" s="159"/>
      <c r="O35" s="391">
        <v>14.1</v>
      </c>
      <c r="P35" s="200">
        <f>SUM(D35:N35)*O35</f>
        <v>0</v>
      </c>
    </row>
    <row r="36" spans="2:16" ht="15.75" thickBot="1" x14ac:dyDescent="0.3">
      <c r="B36" s="229" t="s">
        <v>155</v>
      </c>
      <c r="C36" s="204" t="s">
        <v>17</v>
      </c>
      <c r="D36" s="160"/>
      <c r="E36" s="226"/>
      <c r="F36" s="161"/>
      <c r="G36" s="161"/>
      <c r="H36" s="161"/>
      <c r="I36" s="206"/>
      <c r="J36" s="206"/>
      <c r="K36" s="161"/>
      <c r="L36" s="206"/>
      <c r="M36" s="161"/>
      <c r="N36" s="509"/>
      <c r="O36" s="510">
        <v>14.1</v>
      </c>
      <c r="P36" s="209">
        <f>SUM(D36:N36)*O36</f>
        <v>0</v>
      </c>
    </row>
    <row r="37" spans="2:16" ht="19.149999999999999" customHeight="1" thickBot="1" x14ac:dyDescent="0.3">
      <c r="B37" s="221" t="s">
        <v>291</v>
      </c>
      <c r="C37" s="184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2:16" x14ac:dyDescent="0.25">
      <c r="B38" s="230" t="s">
        <v>156</v>
      </c>
      <c r="C38" s="190" t="s">
        <v>18</v>
      </c>
      <c r="D38" s="143"/>
      <c r="E38" s="192"/>
      <c r="F38" s="146"/>
      <c r="G38" s="231"/>
      <c r="H38" s="146"/>
      <c r="I38" s="231"/>
      <c r="J38" s="231"/>
      <c r="K38" s="146"/>
      <c r="L38" s="193"/>
      <c r="M38" s="146"/>
      <c r="N38" s="232"/>
      <c r="O38" s="370">
        <v>14.1</v>
      </c>
      <c r="P38" s="195">
        <f>SUM(D38:N38)*O38</f>
        <v>0</v>
      </c>
    </row>
    <row r="39" spans="2:16" x14ac:dyDescent="0.25">
      <c r="B39" s="233" t="s">
        <v>157</v>
      </c>
      <c r="C39" s="202" t="s">
        <v>19</v>
      </c>
      <c r="D39" s="158"/>
      <c r="E39" s="203"/>
      <c r="F39" s="118"/>
      <c r="G39" s="118"/>
      <c r="H39" s="118"/>
      <c r="I39" s="197"/>
      <c r="J39" s="197"/>
      <c r="K39" s="118"/>
      <c r="L39" s="197"/>
      <c r="M39" s="118"/>
      <c r="N39" s="159"/>
      <c r="O39" s="445">
        <v>14.1</v>
      </c>
      <c r="P39" s="200">
        <f>SUM(D39:N39)*O39</f>
        <v>0</v>
      </c>
    </row>
    <row r="40" spans="2:16" x14ac:dyDescent="0.25">
      <c r="B40" s="233" t="s">
        <v>158</v>
      </c>
      <c r="C40" s="202" t="s">
        <v>20</v>
      </c>
      <c r="D40" s="158"/>
      <c r="E40" s="203"/>
      <c r="F40" s="118"/>
      <c r="G40" s="118"/>
      <c r="H40" s="118"/>
      <c r="I40" s="197"/>
      <c r="J40" s="197"/>
      <c r="K40" s="118"/>
      <c r="L40" s="197"/>
      <c r="M40" s="118"/>
      <c r="N40" s="198"/>
      <c r="O40" s="199">
        <v>10.1</v>
      </c>
      <c r="P40" s="200">
        <f>SUM(D40:N40)*O40</f>
        <v>0</v>
      </c>
    </row>
    <row r="41" spans="2:16" ht="15.75" thickBot="1" x14ac:dyDescent="0.3">
      <c r="B41" s="229" t="s">
        <v>159</v>
      </c>
      <c r="C41" s="204" t="s">
        <v>21</v>
      </c>
      <c r="D41" s="160"/>
      <c r="E41" s="226"/>
      <c r="F41" s="161"/>
      <c r="G41" s="206"/>
      <c r="H41" s="161"/>
      <c r="I41" s="206"/>
      <c r="J41" s="206"/>
      <c r="K41" s="206"/>
      <c r="L41" s="206"/>
      <c r="M41" s="206"/>
      <c r="N41" s="207"/>
      <c r="O41" s="208">
        <v>14.1</v>
      </c>
      <c r="P41" s="209">
        <f>SUM(D41:N41)*O41</f>
        <v>0</v>
      </c>
    </row>
    <row r="42" spans="2:16" ht="19.149999999999999" customHeight="1" thickBot="1" x14ac:dyDescent="0.3">
      <c r="B42" s="234" t="s">
        <v>292</v>
      </c>
      <c r="C42" s="184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/>
      <c r="P42" s="186"/>
    </row>
    <row r="43" spans="2:16" x14ac:dyDescent="0.25">
      <c r="B43" s="227" t="s">
        <v>160</v>
      </c>
      <c r="C43" s="235" t="s">
        <v>22</v>
      </c>
      <c r="D43" s="143"/>
      <c r="E43" s="236"/>
      <c r="F43" s="146"/>
      <c r="G43" s="146"/>
      <c r="H43" s="146"/>
      <c r="I43" s="146"/>
      <c r="J43" s="193"/>
      <c r="K43" s="193"/>
      <c r="L43" s="193"/>
      <c r="M43" s="193"/>
      <c r="N43" s="142"/>
      <c r="O43" s="237">
        <v>14.1</v>
      </c>
      <c r="P43" s="195">
        <f t="shared" ref="P43:P52" si="2">SUM(D43:N43)*O43</f>
        <v>0</v>
      </c>
    </row>
    <row r="44" spans="2:16" x14ac:dyDescent="0.25">
      <c r="B44" s="233" t="s">
        <v>161</v>
      </c>
      <c r="C44" s="238" t="s">
        <v>23</v>
      </c>
      <c r="D44" s="158"/>
      <c r="E44" s="239"/>
      <c r="F44" s="118"/>
      <c r="G44" s="118"/>
      <c r="H44" s="118"/>
      <c r="I44" s="118"/>
      <c r="J44" s="197"/>
      <c r="K44" s="118"/>
      <c r="L44" s="197"/>
      <c r="M44" s="88"/>
      <c r="N44" s="159"/>
      <c r="O44" s="240">
        <v>10.1</v>
      </c>
      <c r="P44" s="200">
        <f t="shared" si="2"/>
        <v>0</v>
      </c>
    </row>
    <row r="45" spans="2:16" x14ac:dyDescent="0.25">
      <c r="B45" s="233" t="s">
        <v>162</v>
      </c>
      <c r="C45" s="238" t="s">
        <v>24</v>
      </c>
      <c r="D45" s="158"/>
      <c r="E45" s="239"/>
      <c r="F45" s="118"/>
      <c r="G45" s="118"/>
      <c r="H45" s="118"/>
      <c r="I45" s="197"/>
      <c r="J45" s="197"/>
      <c r="K45" s="197"/>
      <c r="L45" s="197"/>
      <c r="M45" s="88"/>
      <c r="N45" s="198"/>
      <c r="O45" s="240">
        <v>10.1</v>
      </c>
      <c r="P45" s="200">
        <f t="shared" si="2"/>
        <v>0</v>
      </c>
    </row>
    <row r="46" spans="2:16" x14ac:dyDescent="0.25">
      <c r="B46" s="233" t="s">
        <v>163</v>
      </c>
      <c r="C46" s="238" t="s">
        <v>25</v>
      </c>
      <c r="D46" s="158"/>
      <c r="E46" s="239"/>
      <c r="F46" s="118"/>
      <c r="G46" s="118"/>
      <c r="H46" s="118"/>
      <c r="I46" s="197"/>
      <c r="J46" s="197"/>
      <c r="K46" s="118"/>
      <c r="L46" s="197"/>
      <c r="M46" s="88"/>
      <c r="N46" s="198"/>
      <c r="O46" s="240">
        <v>10.1</v>
      </c>
      <c r="P46" s="200">
        <f t="shared" si="2"/>
        <v>0</v>
      </c>
    </row>
    <row r="47" spans="2:16" x14ac:dyDescent="0.25">
      <c r="B47" s="233" t="s">
        <v>164</v>
      </c>
      <c r="C47" s="238" t="s">
        <v>26</v>
      </c>
      <c r="D47" s="158"/>
      <c r="E47" s="239"/>
      <c r="F47" s="118"/>
      <c r="G47" s="118"/>
      <c r="H47" s="118"/>
      <c r="I47" s="197"/>
      <c r="J47" s="197"/>
      <c r="K47" s="118"/>
      <c r="L47" s="197"/>
      <c r="M47" s="88"/>
      <c r="N47" s="198"/>
      <c r="O47" s="240">
        <v>10.1</v>
      </c>
      <c r="P47" s="200">
        <f t="shared" si="2"/>
        <v>0</v>
      </c>
    </row>
    <row r="48" spans="2:16" x14ac:dyDescent="0.25">
      <c r="B48" s="233" t="s">
        <v>165</v>
      </c>
      <c r="C48" s="238" t="s">
        <v>27</v>
      </c>
      <c r="D48" s="158"/>
      <c r="E48" s="239"/>
      <c r="F48" s="118"/>
      <c r="G48" s="118"/>
      <c r="H48" s="118"/>
      <c r="I48" s="118"/>
      <c r="J48" s="197"/>
      <c r="K48" s="197"/>
      <c r="L48" s="197"/>
      <c r="M48" s="88"/>
      <c r="N48" s="198"/>
      <c r="O48" s="240">
        <v>10.1</v>
      </c>
      <c r="P48" s="200">
        <f t="shared" si="2"/>
        <v>0</v>
      </c>
    </row>
    <row r="49" spans="1:17" x14ac:dyDescent="0.25">
      <c r="B49" s="233" t="s">
        <v>166</v>
      </c>
      <c r="C49" s="238" t="s">
        <v>28</v>
      </c>
      <c r="D49" s="158"/>
      <c r="E49" s="239"/>
      <c r="F49" s="118"/>
      <c r="G49" s="118"/>
      <c r="H49" s="118"/>
      <c r="I49" s="118"/>
      <c r="J49" s="197"/>
      <c r="K49" s="118"/>
      <c r="L49" s="197"/>
      <c r="M49" s="88"/>
      <c r="N49" s="159"/>
      <c r="O49" s="240">
        <v>10.1</v>
      </c>
      <c r="P49" s="200">
        <f t="shared" si="2"/>
        <v>0</v>
      </c>
    </row>
    <row r="50" spans="1:17" x14ac:dyDescent="0.25">
      <c r="B50" s="233" t="s">
        <v>167</v>
      </c>
      <c r="C50" s="238" t="s">
        <v>29</v>
      </c>
      <c r="D50" s="158"/>
      <c r="E50" s="239"/>
      <c r="F50" s="118"/>
      <c r="G50" s="118"/>
      <c r="H50" s="118"/>
      <c r="I50" s="197"/>
      <c r="J50" s="197"/>
      <c r="K50" s="118"/>
      <c r="L50" s="197"/>
      <c r="M50" s="88"/>
      <c r="N50" s="159"/>
      <c r="O50" s="240">
        <v>14.1</v>
      </c>
      <c r="P50" s="200">
        <f t="shared" si="2"/>
        <v>0</v>
      </c>
    </row>
    <row r="51" spans="1:17" x14ac:dyDescent="0.25">
      <c r="B51" s="233" t="s">
        <v>168</v>
      </c>
      <c r="C51" s="202" t="s">
        <v>30</v>
      </c>
      <c r="D51" s="158"/>
      <c r="E51" s="203"/>
      <c r="F51" s="118"/>
      <c r="G51" s="118"/>
      <c r="H51" s="118"/>
      <c r="I51" s="197"/>
      <c r="J51" s="197"/>
      <c r="K51" s="118"/>
      <c r="L51" s="197"/>
      <c r="M51" s="88"/>
      <c r="N51" s="198"/>
      <c r="O51" s="240">
        <v>10.1</v>
      </c>
      <c r="P51" s="200">
        <f t="shared" si="2"/>
        <v>0</v>
      </c>
    </row>
    <row r="52" spans="1:17" ht="15.75" thickBot="1" x14ac:dyDescent="0.3">
      <c r="B52" s="241" t="s">
        <v>224</v>
      </c>
      <c r="C52" s="204" t="s">
        <v>31</v>
      </c>
      <c r="D52" s="160"/>
      <c r="E52" s="226"/>
      <c r="F52" s="161"/>
      <c r="G52" s="161"/>
      <c r="H52" s="161"/>
      <c r="I52" s="162"/>
      <c r="J52" s="206"/>
      <c r="K52" s="161"/>
      <c r="L52" s="206"/>
      <c r="M52" s="149"/>
      <c r="N52" s="207"/>
      <c r="O52" s="446">
        <v>10.1</v>
      </c>
      <c r="P52" s="209">
        <f t="shared" si="2"/>
        <v>0</v>
      </c>
    </row>
    <row r="53" spans="1:17" x14ac:dyDescent="0.25">
      <c r="B53" s="242"/>
      <c r="J53" s="243"/>
    </row>
    <row r="54" spans="1:17" x14ac:dyDescent="0.25">
      <c r="B54" s="242"/>
    </row>
    <row r="55" spans="1:17" ht="15.75" thickBot="1" x14ac:dyDescent="0.3">
      <c r="B55" s="242"/>
    </row>
    <row r="56" spans="1:17" ht="72.75" customHeight="1" thickBot="1" x14ac:dyDescent="0.3">
      <c r="B56" s="632" t="s">
        <v>423</v>
      </c>
      <c r="C56" s="633"/>
      <c r="D56" s="633"/>
      <c r="E56" s="633"/>
      <c r="F56" s="633"/>
      <c r="G56" s="633"/>
      <c r="H56" s="633"/>
      <c r="I56" s="633"/>
      <c r="J56" s="633"/>
      <c r="K56" s="633"/>
      <c r="L56" s="633"/>
      <c r="M56" s="633"/>
      <c r="N56" s="633"/>
      <c r="O56" s="633"/>
      <c r="P56" s="634"/>
    </row>
    <row r="57" spans="1:17" s="20" customFormat="1" ht="18" customHeight="1" x14ac:dyDescent="0.25">
      <c r="A57" s="173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173"/>
    </row>
    <row r="58" spans="1:17" ht="87.75" thickBot="1" x14ac:dyDescent="0.4">
      <c r="B58" s="244" t="s">
        <v>212</v>
      </c>
      <c r="C58" s="244" t="s">
        <v>6</v>
      </c>
      <c r="D58" s="179" t="s">
        <v>217</v>
      </c>
      <c r="E58" s="179" t="s">
        <v>360</v>
      </c>
      <c r="F58" s="179" t="s">
        <v>434</v>
      </c>
      <c r="G58" s="180" t="s">
        <v>439</v>
      </c>
      <c r="H58" s="179" t="s">
        <v>334</v>
      </c>
      <c r="I58" s="180" t="s">
        <v>340</v>
      </c>
      <c r="J58" s="180" t="s">
        <v>341</v>
      </c>
      <c r="K58" s="180" t="s">
        <v>342</v>
      </c>
      <c r="L58" s="181" t="s">
        <v>343</v>
      </c>
      <c r="M58" s="180" t="s">
        <v>344</v>
      </c>
      <c r="N58" s="179" t="s">
        <v>370</v>
      </c>
      <c r="O58" s="245" t="s">
        <v>213</v>
      </c>
      <c r="P58" s="245" t="s">
        <v>7</v>
      </c>
    </row>
    <row r="59" spans="1:17" ht="19.149999999999999" customHeight="1" thickBot="1" x14ac:dyDescent="0.3">
      <c r="B59" s="183" t="s">
        <v>219</v>
      </c>
      <c r="C59" s="217"/>
      <c r="D59" s="217"/>
      <c r="E59" s="217"/>
      <c r="F59" s="217"/>
      <c r="G59" s="217"/>
      <c r="H59" s="217"/>
    </row>
    <row r="60" spans="1:17" ht="19.149999999999999" customHeight="1" thickBot="1" x14ac:dyDescent="0.3">
      <c r="B60" s="246" t="s">
        <v>293</v>
      </c>
      <c r="C60" s="184"/>
      <c r="D60" s="185" t="s">
        <v>262</v>
      </c>
      <c r="E60" s="185"/>
      <c r="F60" s="185" t="s">
        <v>436</v>
      </c>
      <c r="G60" s="185" t="s">
        <v>438</v>
      </c>
      <c r="H60" s="185" t="s">
        <v>321</v>
      </c>
      <c r="I60" s="185" t="s">
        <v>263</v>
      </c>
      <c r="J60" s="185" t="s">
        <v>264</v>
      </c>
      <c r="K60" s="185" t="s">
        <v>265</v>
      </c>
      <c r="L60" s="185" t="s">
        <v>266</v>
      </c>
      <c r="M60" s="185" t="s">
        <v>267</v>
      </c>
      <c r="N60" s="185" t="s">
        <v>369</v>
      </c>
      <c r="O60" s="451"/>
      <c r="P60" s="186"/>
    </row>
    <row r="61" spans="1:17" x14ac:dyDescent="0.25">
      <c r="B61" s="247" t="s">
        <v>169</v>
      </c>
      <c r="C61" s="190" t="s">
        <v>32</v>
      </c>
      <c r="D61" s="143"/>
      <c r="E61" s="192"/>
      <c r="F61" s="146"/>
      <c r="G61" s="146"/>
      <c r="H61" s="193"/>
      <c r="I61" s="163"/>
      <c r="J61" s="193"/>
      <c r="K61" s="146"/>
      <c r="L61" s="144"/>
      <c r="M61" s="146"/>
      <c r="N61" s="157"/>
      <c r="O61" s="450">
        <v>10.1</v>
      </c>
      <c r="P61" s="195">
        <f t="shared" ref="P61:P70" si="3">SUM(D61:N61)*O61</f>
        <v>0</v>
      </c>
    </row>
    <row r="62" spans="1:17" x14ac:dyDescent="0.25">
      <c r="B62" s="201" t="s">
        <v>170</v>
      </c>
      <c r="C62" s="202" t="s">
        <v>33</v>
      </c>
      <c r="D62" s="158"/>
      <c r="E62" s="203"/>
      <c r="F62" s="118"/>
      <c r="G62" s="118"/>
      <c r="H62" s="197"/>
      <c r="I62" s="430"/>
      <c r="J62" s="197"/>
      <c r="K62" s="118"/>
      <c r="L62" s="88"/>
      <c r="M62" s="118"/>
      <c r="N62" s="159"/>
      <c r="O62" s="240">
        <v>10.1</v>
      </c>
      <c r="P62" s="200">
        <f t="shared" si="3"/>
        <v>0</v>
      </c>
    </row>
    <row r="63" spans="1:17" x14ac:dyDescent="0.25">
      <c r="B63" s="201" t="s">
        <v>171</v>
      </c>
      <c r="C63" s="202" t="s">
        <v>34</v>
      </c>
      <c r="D63" s="158"/>
      <c r="E63" s="203"/>
      <c r="F63" s="118"/>
      <c r="G63" s="118"/>
      <c r="H63" s="197"/>
      <c r="I63" s="430"/>
      <c r="J63" s="197"/>
      <c r="K63" s="118"/>
      <c r="L63" s="197"/>
      <c r="M63" s="118"/>
      <c r="N63" s="248"/>
      <c r="O63" s="240">
        <v>10.1</v>
      </c>
      <c r="P63" s="200">
        <f t="shared" si="3"/>
        <v>0</v>
      </c>
    </row>
    <row r="64" spans="1:17" x14ac:dyDescent="0.25">
      <c r="B64" s="201" t="s">
        <v>172</v>
      </c>
      <c r="C64" s="202" t="s">
        <v>35</v>
      </c>
      <c r="D64" s="158"/>
      <c r="E64" s="203"/>
      <c r="F64" s="118"/>
      <c r="G64" s="118"/>
      <c r="H64" s="197"/>
      <c r="I64" s="430"/>
      <c r="J64" s="197"/>
      <c r="K64" s="118"/>
      <c r="L64" s="197"/>
      <c r="M64" s="118"/>
      <c r="N64" s="248"/>
      <c r="O64" s="240">
        <v>10.1</v>
      </c>
      <c r="P64" s="200">
        <f t="shared" si="3"/>
        <v>0</v>
      </c>
    </row>
    <row r="65" spans="2:16" x14ac:dyDescent="0.25">
      <c r="B65" s="201" t="s">
        <v>173</v>
      </c>
      <c r="C65" s="202" t="s">
        <v>36</v>
      </c>
      <c r="D65" s="158"/>
      <c r="E65" s="203"/>
      <c r="F65" s="118"/>
      <c r="G65" s="118"/>
      <c r="H65" s="197"/>
      <c r="I65" s="430"/>
      <c r="J65" s="197"/>
      <c r="K65" s="118"/>
      <c r="L65" s="197"/>
      <c r="M65" s="118"/>
      <c r="N65" s="248"/>
      <c r="O65" s="240">
        <v>10.1</v>
      </c>
      <c r="P65" s="200">
        <f t="shared" si="3"/>
        <v>0</v>
      </c>
    </row>
    <row r="66" spans="2:16" x14ac:dyDescent="0.25">
      <c r="B66" s="201" t="s">
        <v>174</v>
      </c>
      <c r="C66" s="202" t="s">
        <v>37</v>
      </c>
      <c r="D66" s="158"/>
      <c r="E66" s="203"/>
      <c r="F66" s="118"/>
      <c r="G66" s="118"/>
      <c r="H66" s="197"/>
      <c r="I66" s="430"/>
      <c r="J66" s="197"/>
      <c r="K66" s="118"/>
      <c r="L66" s="197"/>
      <c r="M66" s="118"/>
      <c r="N66" s="159"/>
      <c r="O66" s="240">
        <v>10.1</v>
      </c>
      <c r="P66" s="200">
        <f t="shared" si="3"/>
        <v>0</v>
      </c>
    </row>
    <row r="67" spans="2:16" x14ac:dyDescent="0.25">
      <c r="B67" s="201" t="s">
        <v>175</v>
      </c>
      <c r="C67" s="202" t="s">
        <v>38</v>
      </c>
      <c r="D67" s="158"/>
      <c r="E67" s="203"/>
      <c r="F67" s="118"/>
      <c r="G67" s="118"/>
      <c r="H67" s="197"/>
      <c r="I67" s="430"/>
      <c r="J67" s="197"/>
      <c r="K67" s="197"/>
      <c r="L67" s="197"/>
      <c r="M67" s="118"/>
      <c r="N67" s="248"/>
      <c r="O67" s="240">
        <v>10.1</v>
      </c>
      <c r="P67" s="200">
        <f t="shared" si="3"/>
        <v>0</v>
      </c>
    </row>
    <row r="68" spans="2:16" x14ac:dyDescent="0.25">
      <c r="B68" s="201" t="s">
        <v>176</v>
      </c>
      <c r="C68" s="202" t="s">
        <v>39</v>
      </c>
      <c r="D68" s="158"/>
      <c r="E68" s="203"/>
      <c r="F68" s="118"/>
      <c r="G68" s="118"/>
      <c r="H68" s="197"/>
      <c r="I68" s="197"/>
      <c r="J68" s="197"/>
      <c r="K68" s="118"/>
      <c r="L68" s="197"/>
      <c r="M68" s="118"/>
      <c r="N68" s="248"/>
      <c r="O68" s="240">
        <v>10.1</v>
      </c>
      <c r="P68" s="200">
        <f t="shared" si="3"/>
        <v>0</v>
      </c>
    </row>
    <row r="69" spans="2:16" x14ac:dyDescent="0.25">
      <c r="B69" s="201" t="s">
        <v>177</v>
      </c>
      <c r="C69" s="202" t="s">
        <v>40</v>
      </c>
      <c r="D69" s="158"/>
      <c r="E69" s="203"/>
      <c r="F69" s="118"/>
      <c r="G69" s="118"/>
      <c r="H69" s="197"/>
      <c r="I69" s="118"/>
      <c r="J69" s="197"/>
      <c r="K69" s="118"/>
      <c r="L69" s="197"/>
      <c r="M69" s="118"/>
      <c r="N69" s="248"/>
      <c r="O69" s="240">
        <v>10.1</v>
      </c>
      <c r="P69" s="200">
        <f t="shared" si="3"/>
        <v>0</v>
      </c>
    </row>
    <row r="70" spans="2:16" ht="15.75" thickBot="1" x14ac:dyDescent="0.3">
      <c r="B70" s="249" t="s">
        <v>178</v>
      </c>
      <c r="C70" s="204" t="s">
        <v>41</v>
      </c>
      <c r="D70" s="160"/>
      <c r="E70" s="226"/>
      <c r="F70" s="161"/>
      <c r="G70" s="161"/>
      <c r="H70" s="206"/>
      <c r="I70" s="206"/>
      <c r="J70" s="206"/>
      <c r="K70" s="161"/>
      <c r="L70" s="206"/>
      <c r="M70" s="161"/>
      <c r="N70" s="250"/>
      <c r="O70" s="446">
        <v>10.1</v>
      </c>
      <c r="P70" s="209">
        <f t="shared" si="3"/>
        <v>0</v>
      </c>
    </row>
    <row r="71" spans="2:16" ht="19.149999999999999" customHeight="1" thickBot="1" x14ac:dyDescent="0.3">
      <c r="B71" s="221" t="s">
        <v>294</v>
      </c>
      <c r="C71" s="184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6"/>
      <c r="P71" s="186"/>
    </row>
    <row r="72" spans="2:16" x14ac:dyDescent="0.25">
      <c r="B72" s="251" t="s">
        <v>215</v>
      </c>
      <c r="C72" s="190" t="s">
        <v>42</v>
      </c>
      <c r="D72" s="143"/>
      <c r="E72" s="192"/>
      <c r="F72" s="146"/>
      <c r="G72" s="193"/>
      <c r="H72" s="193"/>
      <c r="I72" s="164"/>
      <c r="J72" s="252"/>
      <c r="K72" s="252"/>
      <c r="L72" s="252"/>
      <c r="M72" s="252"/>
      <c r="N72" s="253"/>
      <c r="O72" s="240">
        <v>10.1</v>
      </c>
      <c r="P72" s="195">
        <f t="shared" ref="P72:P84" si="4">SUM(D72:N72)*O72</f>
        <v>0</v>
      </c>
    </row>
    <row r="73" spans="2:16" x14ac:dyDescent="0.25">
      <c r="B73" s="254" t="s">
        <v>207</v>
      </c>
      <c r="C73" s="202" t="s">
        <v>43</v>
      </c>
      <c r="D73" s="158"/>
      <c r="E73" s="203"/>
      <c r="F73" s="118"/>
      <c r="G73" s="197"/>
      <c r="H73" s="118"/>
      <c r="I73" s="255"/>
      <c r="J73" s="197"/>
      <c r="K73" s="197"/>
      <c r="L73" s="88"/>
      <c r="M73" s="197"/>
      <c r="N73" s="198"/>
      <c r="O73" s="199">
        <v>14.1</v>
      </c>
      <c r="P73" s="200">
        <f t="shared" si="4"/>
        <v>0</v>
      </c>
    </row>
    <row r="74" spans="2:16" x14ac:dyDescent="0.25">
      <c r="B74" s="254" t="s">
        <v>216</v>
      </c>
      <c r="C74" s="202" t="s">
        <v>44</v>
      </c>
      <c r="D74" s="158"/>
      <c r="E74" s="203"/>
      <c r="F74" s="118"/>
      <c r="G74" s="197"/>
      <c r="H74" s="197"/>
      <c r="I74" s="121"/>
      <c r="J74" s="256"/>
      <c r="K74" s="120"/>
      <c r="L74" s="120"/>
      <c r="M74" s="256"/>
      <c r="N74" s="248"/>
      <c r="O74" s="199">
        <v>14.1</v>
      </c>
      <c r="P74" s="200">
        <f t="shared" si="4"/>
        <v>0</v>
      </c>
    </row>
    <row r="75" spans="2:16" x14ac:dyDescent="0.25">
      <c r="B75" s="254" t="s">
        <v>192</v>
      </c>
      <c r="C75" s="202" t="s">
        <v>45</v>
      </c>
      <c r="D75" s="158"/>
      <c r="E75" s="203"/>
      <c r="F75" s="118"/>
      <c r="G75" s="197"/>
      <c r="H75" s="197"/>
      <c r="I75" s="255"/>
      <c r="J75" s="197"/>
      <c r="K75" s="197"/>
      <c r="L75" s="197"/>
      <c r="M75" s="197"/>
      <c r="N75" s="198"/>
      <c r="O75" s="240">
        <v>10.1</v>
      </c>
      <c r="P75" s="200">
        <f t="shared" si="4"/>
        <v>0</v>
      </c>
    </row>
    <row r="76" spans="2:16" x14ac:dyDescent="0.25">
      <c r="B76" s="254" t="s">
        <v>193</v>
      </c>
      <c r="C76" s="202" t="s">
        <v>46</v>
      </c>
      <c r="D76" s="158"/>
      <c r="E76" s="203"/>
      <c r="F76" s="118"/>
      <c r="G76" s="118"/>
      <c r="H76" s="197"/>
      <c r="I76" s="121"/>
      <c r="J76" s="256"/>
      <c r="K76" s="256"/>
      <c r="L76" s="120"/>
      <c r="M76" s="256"/>
      <c r="N76" s="248"/>
      <c r="O76" s="240">
        <v>10.1</v>
      </c>
      <c r="P76" s="200">
        <f t="shared" si="4"/>
        <v>0</v>
      </c>
    </row>
    <row r="77" spans="2:16" x14ac:dyDescent="0.25">
      <c r="B77" s="254" t="s">
        <v>194</v>
      </c>
      <c r="C77" s="202" t="s">
        <v>47</v>
      </c>
      <c r="D77" s="158"/>
      <c r="E77" s="203"/>
      <c r="F77" s="118"/>
      <c r="G77" s="118"/>
      <c r="H77" s="197"/>
      <c r="I77" s="121"/>
      <c r="J77" s="197"/>
      <c r="K77" s="197"/>
      <c r="L77" s="88"/>
      <c r="M77" s="197"/>
      <c r="N77" s="198"/>
      <c r="O77" s="240">
        <v>10.1</v>
      </c>
      <c r="P77" s="200">
        <f t="shared" si="4"/>
        <v>0</v>
      </c>
    </row>
    <row r="78" spans="2:16" x14ac:dyDescent="0.25">
      <c r="B78" s="254" t="s">
        <v>195</v>
      </c>
      <c r="C78" s="202" t="s">
        <v>48</v>
      </c>
      <c r="D78" s="158"/>
      <c r="E78" s="203"/>
      <c r="F78" s="118"/>
      <c r="G78" s="118"/>
      <c r="H78" s="197"/>
      <c r="I78" s="121"/>
      <c r="J78" s="256"/>
      <c r="K78" s="256"/>
      <c r="L78" s="120"/>
      <c r="M78" s="256"/>
      <c r="N78" s="248"/>
      <c r="O78" s="240">
        <v>10.1</v>
      </c>
      <c r="P78" s="200">
        <f t="shared" si="4"/>
        <v>0</v>
      </c>
    </row>
    <row r="79" spans="2:16" x14ac:dyDescent="0.25">
      <c r="B79" s="254" t="s">
        <v>196</v>
      </c>
      <c r="C79" s="202" t="s">
        <v>49</v>
      </c>
      <c r="D79" s="158"/>
      <c r="E79" s="203"/>
      <c r="F79" s="118"/>
      <c r="G79" s="197"/>
      <c r="H79" s="197"/>
      <c r="I79" s="121"/>
      <c r="J79" s="197"/>
      <c r="K79" s="197"/>
      <c r="L79" s="88"/>
      <c r="M79" s="197"/>
      <c r="N79" s="198"/>
      <c r="O79" s="199">
        <v>14.1</v>
      </c>
      <c r="P79" s="200">
        <f t="shared" si="4"/>
        <v>0</v>
      </c>
    </row>
    <row r="80" spans="2:16" x14ac:dyDescent="0.25">
      <c r="B80" s="254" t="s">
        <v>197</v>
      </c>
      <c r="C80" s="202" t="s">
        <v>50</v>
      </c>
      <c r="D80" s="158"/>
      <c r="E80" s="203"/>
      <c r="F80" s="118"/>
      <c r="G80" s="197"/>
      <c r="H80" s="197"/>
      <c r="I80" s="121"/>
      <c r="J80" s="256"/>
      <c r="K80" s="256"/>
      <c r="L80" s="120"/>
      <c r="M80" s="256"/>
      <c r="N80" s="248"/>
      <c r="O80" s="199">
        <v>14.1</v>
      </c>
      <c r="P80" s="200">
        <f t="shared" si="4"/>
        <v>0</v>
      </c>
    </row>
    <row r="81" spans="2:16" x14ac:dyDescent="0.25">
      <c r="B81" s="254" t="s">
        <v>198</v>
      </c>
      <c r="C81" s="202" t="s">
        <v>51</v>
      </c>
      <c r="D81" s="158"/>
      <c r="E81" s="203"/>
      <c r="F81" s="118"/>
      <c r="G81" s="118"/>
      <c r="H81" s="197"/>
      <c r="I81" s="255"/>
      <c r="J81" s="197"/>
      <c r="K81" s="197"/>
      <c r="L81" s="88"/>
      <c r="M81" s="197"/>
      <c r="N81" s="198"/>
      <c r="O81" s="199">
        <v>10.1</v>
      </c>
      <c r="P81" s="200">
        <f t="shared" si="4"/>
        <v>0</v>
      </c>
    </row>
    <row r="82" spans="2:16" x14ac:dyDescent="0.25">
      <c r="B82" s="254" t="s">
        <v>199</v>
      </c>
      <c r="C82" s="202" t="s">
        <v>52</v>
      </c>
      <c r="D82" s="158"/>
      <c r="E82" s="203"/>
      <c r="F82" s="118"/>
      <c r="G82" s="203"/>
      <c r="H82" s="197"/>
      <c r="I82" s="256"/>
      <c r="J82" s="256"/>
      <c r="K82" s="118"/>
      <c r="L82" s="197"/>
      <c r="M82" s="256"/>
      <c r="N82" s="248"/>
      <c r="O82" s="199">
        <v>10.1</v>
      </c>
      <c r="P82" s="200">
        <f t="shared" si="4"/>
        <v>0</v>
      </c>
    </row>
    <row r="83" spans="2:16" x14ac:dyDescent="0.25">
      <c r="B83" s="254" t="s">
        <v>200</v>
      </c>
      <c r="C83" s="202" t="s">
        <v>53</v>
      </c>
      <c r="D83" s="158"/>
      <c r="E83" s="203"/>
      <c r="F83" s="118"/>
      <c r="G83" s="203"/>
      <c r="H83" s="197"/>
      <c r="I83" s="255"/>
      <c r="J83" s="197"/>
      <c r="K83" s="118"/>
      <c r="L83" s="197"/>
      <c r="M83" s="197"/>
      <c r="N83" s="198"/>
      <c r="O83" s="199">
        <v>14.1</v>
      </c>
      <c r="P83" s="200">
        <f t="shared" si="4"/>
        <v>0</v>
      </c>
    </row>
    <row r="84" spans="2:16" ht="15.75" thickBot="1" x14ac:dyDescent="0.3">
      <c r="B84" s="408" t="s">
        <v>201</v>
      </c>
      <c r="C84" s="204" t="s">
        <v>54</v>
      </c>
      <c r="D84" s="160"/>
      <c r="E84" s="226"/>
      <c r="F84" s="161"/>
      <c r="G84" s="161"/>
      <c r="H84" s="206"/>
      <c r="I84" s="257"/>
      <c r="J84" s="258"/>
      <c r="K84" s="161"/>
      <c r="L84" s="206"/>
      <c r="M84" s="258"/>
      <c r="N84" s="250"/>
      <c r="O84" s="208">
        <v>10.1</v>
      </c>
      <c r="P84" s="209">
        <f t="shared" si="4"/>
        <v>0</v>
      </c>
    </row>
    <row r="85" spans="2:16" ht="15.75" thickBot="1" x14ac:dyDescent="0.3">
      <c r="D85" s="216"/>
      <c r="E85" s="216"/>
      <c r="F85" s="216"/>
      <c r="G85" s="216"/>
      <c r="H85" s="216"/>
      <c r="I85" s="216"/>
      <c r="J85" s="216"/>
      <c r="K85" s="216"/>
      <c r="L85" s="259"/>
      <c r="M85" s="216"/>
      <c r="N85" s="216"/>
      <c r="O85" s="214" t="s">
        <v>214</v>
      </c>
      <c r="P85" s="215">
        <f>SUM(P72:P84,P61:P70,P43:P52,P38:P41,P34:P36,P26:P32)</f>
        <v>0</v>
      </c>
    </row>
    <row r="86" spans="2:16" ht="16.5" thickTop="1" thickBot="1" x14ac:dyDescent="0.3">
      <c r="D86" s="216"/>
      <c r="E86" s="216"/>
      <c r="F86" s="216"/>
      <c r="G86" s="216"/>
      <c r="H86" s="216"/>
      <c r="I86" s="216"/>
      <c r="J86" s="216"/>
      <c r="K86" s="216"/>
      <c r="L86" s="259"/>
      <c r="M86" s="216"/>
      <c r="N86" s="216"/>
    </row>
    <row r="87" spans="2:16" ht="19.149999999999999" customHeight="1" thickBot="1" x14ac:dyDescent="0.3">
      <c r="B87" s="260" t="s">
        <v>206</v>
      </c>
      <c r="C87" s="184"/>
      <c r="D87" s="185" t="s">
        <v>262</v>
      </c>
      <c r="E87" s="185"/>
      <c r="F87" s="185" t="s">
        <v>436</v>
      </c>
      <c r="G87" s="185" t="s">
        <v>438</v>
      </c>
      <c r="H87" s="185" t="s">
        <v>321</v>
      </c>
      <c r="I87" s="185" t="s">
        <v>263</v>
      </c>
      <c r="J87" s="185" t="s">
        <v>264</v>
      </c>
      <c r="K87" s="185" t="s">
        <v>265</v>
      </c>
      <c r="L87" s="185" t="s">
        <v>266</v>
      </c>
      <c r="M87" s="185" t="s">
        <v>267</v>
      </c>
      <c r="N87" s="185" t="s">
        <v>369</v>
      </c>
    </row>
    <row r="88" spans="2:16" x14ac:dyDescent="0.25">
      <c r="B88" s="261" t="s">
        <v>328</v>
      </c>
      <c r="C88" s="190" t="s">
        <v>56</v>
      </c>
      <c r="D88" s="262"/>
      <c r="E88" s="138"/>
      <c r="F88" s="192"/>
      <c r="G88" s="192"/>
      <c r="H88" s="192"/>
      <c r="I88" s="231"/>
      <c r="J88" s="193"/>
      <c r="K88" s="193"/>
      <c r="L88" s="193"/>
      <c r="M88" s="193"/>
      <c r="N88" s="232"/>
      <c r="O88" s="194">
        <v>42.1</v>
      </c>
      <c r="P88" s="195">
        <f>SUM(D88:N88)*O88</f>
        <v>0</v>
      </c>
    </row>
    <row r="89" spans="2:16" x14ac:dyDescent="0.25">
      <c r="B89" s="263" t="s">
        <v>55</v>
      </c>
      <c r="C89" s="202" t="s">
        <v>57</v>
      </c>
      <c r="D89" s="264"/>
      <c r="E89" s="119"/>
      <c r="F89" s="203"/>
      <c r="G89" s="203"/>
      <c r="H89" s="203"/>
      <c r="I89" s="265"/>
      <c r="J89" s="197"/>
      <c r="K89" s="197"/>
      <c r="L89" s="197"/>
      <c r="M89" s="197"/>
      <c r="N89" s="198"/>
      <c r="O89" s="199">
        <v>37</v>
      </c>
      <c r="P89" s="200">
        <f>SUM(D89:N89)*O89</f>
        <v>0</v>
      </c>
    </row>
    <row r="90" spans="2:16" ht="15.75" thickBot="1" x14ac:dyDescent="0.3">
      <c r="B90" s="266" t="s">
        <v>361</v>
      </c>
      <c r="C90" s="204" t="s">
        <v>58</v>
      </c>
      <c r="D90" s="267"/>
      <c r="E90" s="141"/>
      <c r="F90" s="226"/>
      <c r="G90" s="226"/>
      <c r="H90" s="226"/>
      <c r="I90" s="305"/>
      <c r="J90" s="206"/>
      <c r="K90" s="206"/>
      <c r="L90" s="206"/>
      <c r="M90" s="206"/>
      <c r="N90" s="207"/>
      <c r="O90" s="208">
        <v>33.15</v>
      </c>
      <c r="P90" s="209">
        <f>SUM(D90:N90)*O90</f>
        <v>0</v>
      </c>
    </row>
    <row r="91" spans="2:16" ht="19.149999999999999" customHeight="1" thickBot="1" x14ac:dyDescent="0.3">
      <c r="B91" s="268" t="s">
        <v>229</v>
      </c>
      <c r="C91" s="184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6"/>
      <c r="P91" s="186"/>
    </row>
    <row r="92" spans="2:16" x14ac:dyDescent="0.25">
      <c r="B92" s="189" t="s">
        <v>225</v>
      </c>
      <c r="C92" s="190" t="s">
        <v>349</v>
      </c>
      <c r="D92" s="165"/>
      <c r="E92" s="192"/>
      <c r="F92" s="192"/>
      <c r="G92" s="192"/>
      <c r="H92" s="138"/>
      <c r="I92" s="138"/>
      <c r="J92" s="193"/>
      <c r="K92" s="193"/>
      <c r="L92" s="193"/>
      <c r="M92" s="193"/>
      <c r="N92" s="232"/>
      <c r="O92" s="194">
        <v>6.5</v>
      </c>
      <c r="P92" s="195">
        <f>SUM(D92:N92)*O92</f>
        <v>0</v>
      </c>
    </row>
    <row r="93" spans="2:16" x14ac:dyDescent="0.25">
      <c r="B93" s="201" t="s">
        <v>226</v>
      </c>
      <c r="C93" s="202" t="s">
        <v>350</v>
      </c>
      <c r="D93" s="166"/>
      <c r="E93" s="203"/>
      <c r="F93" s="203"/>
      <c r="G93" s="203"/>
      <c r="H93" s="119"/>
      <c r="I93" s="197"/>
      <c r="J93" s="197"/>
      <c r="K93" s="197"/>
      <c r="L93" s="197"/>
      <c r="M93" s="197"/>
      <c r="N93" s="198"/>
      <c r="O93" s="199">
        <v>6.5</v>
      </c>
      <c r="P93" s="200">
        <f>SUM(D93:N93)*O93</f>
        <v>0</v>
      </c>
    </row>
    <row r="94" spans="2:16" x14ac:dyDescent="0.25">
      <c r="B94" s="201" t="s">
        <v>227</v>
      </c>
      <c r="C94" s="202" t="s">
        <v>351</v>
      </c>
      <c r="D94" s="166"/>
      <c r="E94" s="203"/>
      <c r="F94" s="203"/>
      <c r="G94" s="203"/>
      <c r="H94" s="119"/>
      <c r="I94" s="197"/>
      <c r="J94" s="197"/>
      <c r="K94" s="197"/>
      <c r="L94" s="197"/>
      <c r="M94" s="197"/>
      <c r="N94" s="198"/>
      <c r="O94" s="199">
        <v>6.5</v>
      </c>
      <c r="P94" s="200">
        <f>SUM(D94:N94)*O94</f>
        <v>0</v>
      </c>
    </row>
    <row r="95" spans="2:16" ht="15.75" thickBot="1" x14ac:dyDescent="0.3">
      <c r="B95" s="249" t="s">
        <v>228</v>
      </c>
      <c r="C95" s="204" t="s">
        <v>352</v>
      </c>
      <c r="D95" s="167"/>
      <c r="E95" s="226"/>
      <c r="F95" s="226"/>
      <c r="G95" s="226"/>
      <c r="H95" s="141"/>
      <c r="I95" s="206"/>
      <c r="J95" s="206"/>
      <c r="K95" s="206"/>
      <c r="L95" s="206"/>
      <c r="M95" s="206"/>
      <c r="N95" s="207"/>
      <c r="O95" s="208">
        <v>6.5</v>
      </c>
      <c r="P95" s="209">
        <f>SUM(D95:N95)*O95</f>
        <v>0</v>
      </c>
    </row>
    <row r="96" spans="2:16" ht="19.149999999999999" customHeight="1" thickBot="1" x14ac:dyDescent="0.3">
      <c r="B96" s="269" t="s">
        <v>62</v>
      </c>
      <c r="C96" s="184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6"/>
      <c r="P96" s="186"/>
    </row>
    <row r="97" spans="1:17" x14ac:dyDescent="0.25">
      <c r="B97" s="270" t="s">
        <v>189</v>
      </c>
      <c r="C97" s="190" t="s">
        <v>63</v>
      </c>
      <c r="D97" s="262"/>
      <c r="E97" s="138"/>
      <c r="F97" s="138"/>
      <c r="G97" s="192"/>
      <c r="H97" s="193"/>
      <c r="I97" s="193"/>
      <c r="J97" s="193"/>
      <c r="K97" s="193"/>
      <c r="L97" s="193"/>
      <c r="M97" s="193"/>
      <c r="N97" s="232"/>
      <c r="O97" s="370">
        <v>11.45</v>
      </c>
      <c r="P97" s="195">
        <f>SUM(D97:N97)*O97</f>
        <v>0</v>
      </c>
    </row>
    <row r="98" spans="1:17" x14ac:dyDescent="0.25">
      <c r="B98" s="271" t="s">
        <v>188</v>
      </c>
      <c r="C98" s="202" t="s">
        <v>64</v>
      </c>
      <c r="D98" s="264"/>
      <c r="E98" s="119"/>
      <c r="F98" s="119"/>
      <c r="G98" s="203"/>
      <c r="H98" s="197"/>
      <c r="I98" s="197"/>
      <c r="J98" s="197"/>
      <c r="K98" s="197"/>
      <c r="L98" s="197"/>
      <c r="M98" s="197"/>
      <c r="N98" s="198"/>
      <c r="O98" s="391">
        <v>11.45</v>
      </c>
      <c r="P98" s="200">
        <f>SUM(D98:N98)*O98</f>
        <v>0</v>
      </c>
    </row>
    <row r="99" spans="1:17" x14ac:dyDescent="0.25">
      <c r="B99" s="272" t="s">
        <v>187</v>
      </c>
      <c r="C99" s="202" t="s">
        <v>65</v>
      </c>
      <c r="D99" s="264"/>
      <c r="E99" s="119"/>
      <c r="F99" s="119"/>
      <c r="G99" s="203"/>
      <c r="H99" s="197"/>
      <c r="I99" s="197"/>
      <c r="J99" s="197"/>
      <c r="K99" s="197"/>
      <c r="L99" s="197"/>
      <c r="M99" s="197"/>
      <c r="N99" s="198"/>
      <c r="O99" s="391">
        <v>11.45</v>
      </c>
      <c r="P99" s="200">
        <f>SUM(D99:N99)*O99</f>
        <v>0</v>
      </c>
    </row>
    <row r="100" spans="1:17" ht="15.75" thickBot="1" x14ac:dyDescent="0.3">
      <c r="B100" s="273" t="s">
        <v>202</v>
      </c>
      <c r="C100" s="204" t="s">
        <v>66</v>
      </c>
      <c r="D100" s="267"/>
      <c r="E100" s="141"/>
      <c r="F100" s="141"/>
      <c r="G100" s="226"/>
      <c r="H100" s="206"/>
      <c r="I100" s="206"/>
      <c r="J100" s="206"/>
      <c r="K100" s="206"/>
      <c r="L100" s="206"/>
      <c r="M100" s="206"/>
      <c r="N100" s="207"/>
      <c r="O100" s="371">
        <v>11.45</v>
      </c>
      <c r="P100" s="209">
        <f>SUM(D100:N100)*O100</f>
        <v>0</v>
      </c>
    </row>
    <row r="101" spans="1:17" ht="13.9" customHeight="1" x14ac:dyDescent="0.25"/>
    <row r="102" spans="1:17" ht="13.9" customHeight="1" x14ac:dyDescent="0.25"/>
    <row r="103" spans="1:17" ht="13.9" customHeight="1" x14ac:dyDescent="0.25"/>
    <row r="104" spans="1:17" ht="13.9" customHeight="1" x14ac:dyDescent="0.25">
      <c r="I104" s="309"/>
    </row>
    <row r="105" spans="1:17" ht="13.9" customHeight="1" x14ac:dyDescent="0.25"/>
    <row r="106" spans="1:17" ht="13.9" customHeight="1" x14ac:dyDescent="0.25"/>
    <row r="107" spans="1:17" ht="31.5" customHeight="1" x14ac:dyDescent="0.25"/>
    <row r="108" spans="1:17" ht="27" customHeight="1" x14ac:dyDescent="0.25"/>
    <row r="109" spans="1:17" ht="24" customHeight="1" thickBot="1" x14ac:dyDescent="0.3"/>
    <row r="110" spans="1:17" ht="82.5" customHeight="1" thickBot="1" x14ac:dyDescent="0.3">
      <c r="B110" s="632" t="s">
        <v>423</v>
      </c>
      <c r="C110" s="633"/>
      <c r="D110" s="633"/>
      <c r="E110" s="633"/>
      <c r="F110" s="633"/>
      <c r="G110" s="633"/>
      <c r="H110" s="633"/>
      <c r="I110" s="633"/>
      <c r="J110" s="633"/>
      <c r="K110" s="633"/>
      <c r="L110" s="633"/>
      <c r="M110" s="633"/>
      <c r="N110" s="633"/>
      <c r="O110" s="633"/>
      <c r="P110" s="634"/>
    </row>
    <row r="111" spans="1:17" s="20" customFormat="1" ht="18" customHeight="1" x14ac:dyDescent="0.25">
      <c r="A111" s="173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173"/>
    </row>
    <row r="112" spans="1:17" ht="87.75" thickBot="1" x14ac:dyDescent="0.4">
      <c r="B112" s="244" t="s">
        <v>212</v>
      </c>
      <c r="C112" s="244" t="s">
        <v>6</v>
      </c>
      <c r="D112" s="179" t="s">
        <v>217</v>
      </c>
      <c r="E112" s="179" t="s">
        <v>360</v>
      </c>
      <c r="F112" s="179" t="s">
        <v>434</v>
      </c>
      <c r="G112" s="180" t="s">
        <v>439</v>
      </c>
      <c r="H112" s="179" t="s">
        <v>334</v>
      </c>
      <c r="I112" s="180" t="s">
        <v>340</v>
      </c>
      <c r="J112" s="180" t="s">
        <v>341</v>
      </c>
      <c r="K112" s="180" t="s">
        <v>342</v>
      </c>
      <c r="L112" s="181" t="s">
        <v>343</v>
      </c>
      <c r="M112" s="180" t="s">
        <v>344</v>
      </c>
      <c r="N112" s="179" t="s">
        <v>370</v>
      </c>
      <c r="O112" s="245" t="s">
        <v>213</v>
      </c>
      <c r="P112" s="245" t="s">
        <v>7</v>
      </c>
    </row>
    <row r="113" spans="1:16" ht="19.149999999999999" customHeight="1" thickBot="1" x14ac:dyDescent="0.3">
      <c r="B113" s="260" t="s">
        <v>231</v>
      </c>
      <c r="C113" s="217"/>
      <c r="D113" s="217"/>
      <c r="E113" s="217"/>
      <c r="F113" s="217"/>
      <c r="G113" s="217"/>
      <c r="H113" s="217"/>
    </row>
    <row r="114" spans="1:16" ht="19.149999999999999" customHeight="1" thickBot="1" x14ac:dyDescent="0.3">
      <c r="A114" s="174"/>
      <c r="B114" s="274" t="s">
        <v>230</v>
      </c>
      <c r="C114" s="184"/>
      <c r="D114" s="185" t="s">
        <v>262</v>
      </c>
      <c r="E114" s="185"/>
      <c r="F114" s="185" t="s">
        <v>436</v>
      </c>
      <c r="G114" s="185" t="s">
        <v>438</v>
      </c>
      <c r="H114" s="185" t="s">
        <v>321</v>
      </c>
      <c r="I114" s="185" t="s">
        <v>263</v>
      </c>
      <c r="J114" s="185" t="s">
        <v>264</v>
      </c>
      <c r="K114" s="185" t="s">
        <v>265</v>
      </c>
      <c r="L114" s="185" t="s">
        <v>266</v>
      </c>
      <c r="M114" s="185" t="s">
        <v>267</v>
      </c>
      <c r="N114" s="185" t="s">
        <v>369</v>
      </c>
      <c r="O114" s="186"/>
      <c r="P114" s="186"/>
    </row>
    <row r="115" spans="1:16" ht="15.75" thickBot="1" x14ac:dyDescent="0.3">
      <c r="A115" s="174"/>
      <c r="B115" s="275" t="s">
        <v>191</v>
      </c>
      <c r="C115" s="276" t="s">
        <v>59</v>
      </c>
      <c r="D115" s="122"/>
      <c r="E115" s="277"/>
      <c r="F115" s="124"/>
      <c r="G115" s="124"/>
      <c r="H115" s="124"/>
      <c r="I115" s="124"/>
      <c r="J115" s="124"/>
      <c r="K115" s="124"/>
      <c r="L115" s="124"/>
      <c r="M115" s="124"/>
      <c r="N115" s="124"/>
      <c r="O115" s="279">
        <v>26.85</v>
      </c>
      <c r="P115" s="280">
        <f>SUM(D115:N115)*O115</f>
        <v>0</v>
      </c>
    </row>
    <row r="116" spans="1:16" ht="15.75" thickBot="1" x14ac:dyDescent="0.3">
      <c r="B116" s="266" t="s">
        <v>268</v>
      </c>
      <c r="C116" s="204" t="s">
        <v>269</v>
      </c>
      <c r="D116" s="267"/>
      <c r="E116" s="141"/>
      <c r="F116" s="226"/>
      <c r="G116" s="226"/>
      <c r="H116" s="226"/>
      <c r="I116" s="206"/>
      <c r="J116" s="206"/>
      <c r="K116" s="206"/>
      <c r="L116" s="206"/>
      <c r="M116" s="206"/>
      <c r="N116" s="207"/>
      <c r="O116" s="208">
        <v>26.85</v>
      </c>
      <c r="P116" s="209">
        <f>SUM(D116:N116)*O116</f>
        <v>0</v>
      </c>
    </row>
    <row r="117" spans="1:16" ht="19.149999999999999" customHeight="1" thickBot="1" x14ac:dyDescent="0.3">
      <c r="B117" s="269" t="s">
        <v>257</v>
      </c>
      <c r="C117" s="184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6" t="s">
        <v>371</v>
      </c>
      <c r="P117" s="186"/>
    </row>
    <row r="118" spans="1:16" ht="15.75" thickBot="1" x14ac:dyDescent="0.3">
      <c r="B118" s="281" t="s">
        <v>258</v>
      </c>
      <c r="C118" s="282" t="s">
        <v>259</v>
      </c>
      <c r="D118" s="168"/>
      <c r="E118" s="278"/>
      <c r="F118" s="278"/>
      <c r="G118" s="278"/>
      <c r="H118" s="278"/>
      <c r="I118" s="283"/>
      <c r="J118" s="283"/>
      <c r="K118" s="283"/>
      <c r="L118" s="283"/>
      <c r="M118" s="283"/>
      <c r="N118" s="284"/>
      <c r="O118" s="285">
        <v>33.15</v>
      </c>
      <c r="P118" s="280">
        <f>SUM(D118:N118)*O118</f>
        <v>0</v>
      </c>
    </row>
    <row r="119" spans="1:16" ht="19.149999999999999" customHeight="1" thickBot="1" x14ac:dyDescent="0.3">
      <c r="B119" s="269" t="s">
        <v>127</v>
      </c>
      <c r="C119" s="184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6" t="s">
        <v>371</v>
      </c>
      <c r="P119" s="186"/>
    </row>
    <row r="120" spans="1:16" x14ac:dyDescent="0.25">
      <c r="B120" s="286" t="s">
        <v>129</v>
      </c>
      <c r="C120" s="287" t="s">
        <v>130</v>
      </c>
      <c r="D120" s="165"/>
      <c r="E120" s="192"/>
      <c r="F120" s="192"/>
      <c r="G120" s="192"/>
      <c r="H120" s="192"/>
      <c r="I120" s="193"/>
      <c r="J120" s="193"/>
      <c r="K120" s="193"/>
      <c r="L120" s="193"/>
      <c r="M120" s="193"/>
      <c r="N120" s="232"/>
      <c r="O120" s="370">
        <v>15.2</v>
      </c>
      <c r="P120" s="195">
        <f>SUM(D120:N120)*O120</f>
        <v>0</v>
      </c>
    </row>
    <row r="121" spans="1:16" x14ac:dyDescent="0.25">
      <c r="B121" s="288" t="s">
        <v>131</v>
      </c>
      <c r="C121" s="289" t="s">
        <v>132</v>
      </c>
      <c r="D121" s="166"/>
      <c r="E121" s="203"/>
      <c r="F121" s="203"/>
      <c r="G121" s="203"/>
      <c r="H121" s="203"/>
      <c r="I121" s="197"/>
      <c r="J121" s="197"/>
      <c r="K121" s="197"/>
      <c r="L121" s="197"/>
      <c r="M121" s="197"/>
      <c r="N121" s="198"/>
      <c r="O121" s="445">
        <v>15.2</v>
      </c>
      <c r="P121" s="200">
        <f>SUM(D121:N121)*O121</f>
        <v>0</v>
      </c>
    </row>
    <row r="122" spans="1:16" ht="15.75" thickBot="1" x14ac:dyDescent="0.3">
      <c r="B122" s="290" t="s">
        <v>123</v>
      </c>
      <c r="C122" s="291" t="s">
        <v>133</v>
      </c>
      <c r="D122" s="167"/>
      <c r="E122" s="226"/>
      <c r="F122" s="226"/>
      <c r="G122" s="226"/>
      <c r="H122" s="226"/>
      <c r="I122" s="206"/>
      <c r="J122" s="206"/>
      <c r="K122" s="206"/>
      <c r="L122" s="206"/>
      <c r="M122" s="206"/>
      <c r="N122" s="207"/>
      <c r="O122" s="208">
        <v>33.15</v>
      </c>
      <c r="P122" s="209">
        <f>SUM(D122:N122)*O122</f>
        <v>0</v>
      </c>
    </row>
    <row r="123" spans="1:16" ht="19.149999999999999" customHeight="1" thickBot="1" x14ac:dyDescent="0.3">
      <c r="B123" s="269" t="s">
        <v>67</v>
      </c>
      <c r="C123" s="292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6" t="s">
        <v>371</v>
      </c>
      <c r="P123" s="186"/>
    </row>
    <row r="124" spans="1:16" x14ac:dyDescent="0.25">
      <c r="B124" s="293" t="s">
        <v>186</v>
      </c>
      <c r="C124" s="190" t="s">
        <v>233</v>
      </c>
      <c r="D124" s="262"/>
      <c r="E124" s="138"/>
      <c r="F124" s="138"/>
      <c r="G124" s="138"/>
      <c r="H124" s="193"/>
      <c r="I124" s="231"/>
      <c r="J124" s="193"/>
      <c r="K124" s="193"/>
      <c r="L124" s="144"/>
      <c r="M124" s="193"/>
      <c r="N124" s="232"/>
      <c r="O124" s="370">
        <v>11.45</v>
      </c>
      <c r="P124" s="195">
        <f>SUM(D124:N124)*O124</f>
        <v>0</v>
      </c>
    </row>
    <row r="125" spans="1:16" x14ac:dyDescent="0.25">
      <c r="B125" s="294" t="s">
        <v>185</v>
      </c>
      <c r="C125" s="202" t="s">
        <v>234</v>
      </c>
      <c r="D125" s="264"/>
      <c r="E125" s="119"/>
      <c r="F125" s="119"/>
      <c r="G125" s="119"/>
      <c r="H125" s="197"/>
      <c r="I125" s="197"/>
      <c r="J125" s="197"/>
      <c r="K125" s="197"/>
      <c r="L125" s="88"/>
      <c r="M125" s="197"/>
      <c r="N125" s="198"/>
      <c r="O125" s="391">
        <v>11.45</v>
      </c>
      <c r="P125" s="200">
        <f>SUM(D125:N125)*O125</f>
        <v>0</v>
      </c>
    </row>
    <row r="126" spans="1:16" ht="15.75" thickBot="1" x14ac:dyDescent="0.3">
      <c r="B126" s="295" t="s">
        <v>184</v>
      </c>
      <c r="C126" s="204" t="s">
        <v>235</v>
      </c>
      <c r="D126" s="267"/>
      <c r="E126" s="141"/>
      <c r="F126" s="141"/>
      <c r="G126" s="141"/>
      <c r="H126" s="206"/>
      <c r="I126" s="206"/>
      <c r="J126" s="206"/>
      <c r="K126" s="206"/>
      <c r="L126" s="149"/>
      <c r="M126" s="206"/>
      <c r="N126" s="207"/>
      <c r="O126" s="371">
        <v>11.45</v>
      </c>
      <c r="P126" s="209">
        <f>SUM(D126:N126)*O126</f>
        <v>0</v>
      </c>
    </row>
    <row r="127" spans="1:16" ht="19.149999999999999" customHeight="1" thickBot="1" x14ac:dyDescent="0.3">
      <c r="B127" s="296" t="s">
        <v>210</v>
      </c>
      <c r="C127" s="184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6" t="s">
        <v>371</v>
      </c>
      <c r="P127" s="186"/>
    </row>
    <row r="128" spans="1:16" ht="15.75" thickBot="1" x14ac:dyDescent="0.3">
      <c r="B128" s="297" t="s">
        <v>365</v>
      </c>
      <c r="C128" s="298" t="s">
        <v>211</v>
      </c>
      <c r="D128" s="168"/>
      <c r="E128" s="278"/>
      <c r="F128" s="443"/>
      <c r="G128" s="443"/>
      <c r="H128" s="123"/>
      <c r="I128" s="125"/>
      <c r="J128" s="283"/>
      <c r="K128" s="124"/>
      <c r="L128" s="283"/>
      <c r="M128" s="124"/>
      <c r="N128" s="284"/>
      <c r="O128" s="285">
        <v>8.35</v>
      </c>
      <c r="P128" s="280">
        <f>SUM(D128:N128)*O128</f>
        <v>0</v>
      </c>
    </row>
    <row r="129" spans="2:16" ht="15.75" thickBot="1" x14ac:dyDescent="0.3">
      <c r="B129" s="274" t="s">
        <v>60</v>
      </c>
      <c r="C129" s="184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6" t="s">
        <v>371</v>
      </c>
      <c r="P129" s="186"/>
    </row>
    <row r="130" spans="2:16" ht="19.149999999999999" customHeight="1" thickBot="1" x14ac:dyDescent="0.3">
      <c r="B130" s="299" t="s">
        <v>190</v>
      </c>
      <c r="C130" s="276" t="s">
        <v>61</v>
      </c>
      <c r="D130" s="122"/>
      <c r="E130" s="278"/>
      <c r="F130" s="123"/>
      <c r="G130" s="278"/>
      <c r="H130" s="300"/>
      <c r="I130" s="300"/>
      <c r="J130" s="283"/>
      <c r="K130" s="283"/>
      <c r="L130" s="168"/>
      <c r="M130" s="283"/>
      <c r="N130" s="284"/>
      <c r="O130" s="301">
        <v>33.15</v>
      </c>
      <c r="P130" s="280">
        <f>SUM(D130:N130)*O130</f>
        <v>0</v>
      </c>
    </row>
    <row r="131" spans="2:16" ht="15.75" thickBot="1" x14ac:dyDescent="0.3">
      <c r="D131" s="216"/>
      <c r="E131" s="216"/>
      <c r="F131" s="216"/>
      <c r="G131" s="216"/>
      <c r="H131" s="216"/>
      <c r="I131" s="216"/>
      <c r="J131" s="216"/>
      <c r="K131" s="216"/>
      <c r="L131" s="259"/>
      <c r="M131" s="216"/>
      <c r="N131" s="216"/>
      <c r="O131" s="214" t="s">
        <v>214</v>
      </c>
      <c r="P131" s="215">
        <f>SUM(P130,P128,P124:P126,P120:P122,P118,P115,P97:P100,P92:P95, P116,P88:P90)</f>
        <v>0</v>
      </c>
    </row>
    <row r="132" spans="2:16" ht="16.5" thickTop="1" thickBot="1" x14ac:dyDescent="0.3">
      <c r="D132" s="216"/>
      <c r="E132" s="216"/>
      <c r="F132" s="216"/>
      <c r="G132" s="216"/>
      <c r="H132" s="216"/>
      <c r="I132" s="216"/>
      <c r="J132" s="216"/>
      <c r="K132" s="216"/>
      <c r="L132" s="259"/>
      <c r="M132" s="216"/>
      <c r="N132" s="216"/>
      <c r="O132" s="187" t="s">
        <v>371</v>
      </c>
    </row>
    <row r="133" spans="2:16" ht="15.75" thickBot="1" x14ac:dyDescent="0.3">
      <c r="B133" s="260" t="s">
        <v>270</v>
      </c>
      <c r="C133" s="184"/>
      <c r="D133" s="185" t="s">
        <v>262</v>
      </c>
      <c r="E133" s="185"/>
      <c r="F133" s="185" t="s">
        <v>436</v>
      </c>
      <c r="G133" s="185" t="s">
        <v>438</v>
      </c>
      <c r="H133" s="185" t="s">
        <v>321</v>
      </c>
      <c r="I133" s="185" t="s">
        <v>263</v>
      </c>
      <c r="J133" s="185" t="s">
        <v>264</v>
      </c>
      <c r="K133" s="185" t="s">
        <v>265</v>
      </c>
      <c r="L133" s="185" t="s">
        <v>266</v>
      </c>
      <c r="M133" s="185" t="s">
        <v>267</v>
      </c>
      <c r="N133" s="185" t="s">
        <v>369</v>
      </c>
      <c r="O133" s="187" t="s">
        <v>371</v>
      </c>
    </row>
    <row r="134" spans="2:16" x14ac:dyDescent="0.25">
      <c r="B134" s="302" t="s">
        <v>260</v>
      </c>
      <c r="C134" s="190" t="s">
        <v>363</v>
      </c>
      <c r="D134" s="262"/>
      <c r="E134" s="138"/>
      <c r="F134" s="192"/>
      <c r="G134" s="192"/>
      <c r="H134" s="192"/>
      <c r="I134" s="231"/>
      <c r="J134" s="193"/>
      <c r="K134" s="193"/>
      <c r="L134" s="193"/>
      <c r="M134" s="193"/>
      <c r="N134" s="232"/>
      <c r="O134" s="194">
        <v>17.25</v>
      </c>
      <c r="P134" s="195">
        <f t="shared" ref="P134" si="5">SUM(D134:N134)*O134</f>
        <v>0</v>
      </c>
    </row>
    <row r="135" spans="2:16" ht="15.75" thickBot="1" x14ac:dyDescent="0.3">
      <c r="B135" s="511" t="s">
        <v>431</v>
      </c>
      <c r="C135" s="512" t="s">
        <v>366</v>
      </c>
      <c r="D135" s="513"/>
      <c r="E135" s="514"/>
      <c r="F135" s="514"/>
      <c r="G135" s="515"/>
      <c r="H135" s="515"/>
      <c r="I135" s="516"/>
      <c r="J135" s="454"/>
      <c r="K135" s="517"/>
      <c r="L135" s="454"/>
      <c r="M135" s="454"/>
      <c r="N135" s="518"/>
      <c r="O135" s="445">
        <v>75.900000000000006</v>
      </c>
      <c r="P135" s="431">
        <f>SUM(D135:N135)*O135</f>
        <v>0</v>
      </c>
    </row>
    <row r="136" spans="2:16" ht="15" customHeight="1" thickBot="1" x14ac:dyDescent="0.3">
      <c r="B136" s="382" t="s">
        <v>392</v>
      </c>
      <c r="C136" s="389" t="s">
        <v>391</v>
      </c>
      <c r="D136" s="167"/>
      <c r="E136" s="226"/>
      <c r="F136" s="167"/>
      <c r="G136" s="226"/>
      <c r="H136" s="226"/>
      <c r="I136" s="305"/>
      <c r="J136" s="206"/>
      <c r="K136" s="206"/>
      <c r="L136" s="206"/>
      <c r="M136" s="206"/>
      <c r="N136" s="207"/>
      <c r="O136" s="208">
        <v>32.9</v>
      </c>
      <c r="P136" s="209">
        <f>SUM(D136:N136)*O136</f>
        <v>0</v>
      </c>
    </row>
    <row r="137" spans="2:16" ht="34.5" customHeight="1" thickBot="1" x14ac:dyDescent="0.3">
      <c r="B137" s="631" t="s">
        <v>364</v>
      </c>
      <c r="O137" s="214" t="s">
        <v>214</v>
      </c>
      <c r="P137" s="215">
        <f>SUM(P134:P136)</f>
        <v>0</v>
      </c>
    </row>
    <row r="138" spans="2:16" ht="15.75" thickTop="1" x14ac:dyDescent="0.25">
      <c r="B138" s="631"/>
    </row>
    <row r="139" spans="2:16" x14ac:dyDescent="0.25">
      <c r="B139" s="631"/>
    </row>
    <row r="140" spans="2:16" ht="16.5" thickBot="1" x14ac:dyDescent="0.3">
      <c r="B140" s="631"/>
      <c r="O140" s="306" t="s">
        <v>327</v>
      </c>
      <c r="P140" s="307">
        <f>SUM(P22,P85,P131,P137)</f>
        <v>0</v>
      </c>
    </row>
    <row r="141" spans="2:16" ht="15.75" thickTop="1" x14ac:dyDescent="0.25"/>
  </sheetData>
  <sheetProtection password="CC68" sheet="1" objects="1" scenarios="1"/>
  <customSheetViews>
    <customSheetView guid="{CB774608-6531-E24C-9C0E-23F3084CA9B0}" scale="75" showPageBreaks="1" showGridLines="0" zeroValues="0" view="pageLayout">
      <selection activeCell="D6" sqref="D6:K6"/>
      <rowBreaks count="1" manualBreakCount="1">
        <brk id="56" max="16383" man="1"/>
      </rowBreaks>
      <colBreaks count="1" manualBreakCount="1">
        <brk id="14" max="1048575" man="1"/>
      </colBreaks>
      <pageMargins left="0.7" right="0.7" top="0.75" bottom="0.75" header="0.3" footer="0.3"/>
      <pageSetup scale="63" orientation="landscape" horizontalDpi="4294967292" verticalDpi="4294967292"/>
      <headerFooter>
    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    </headerFooter>
    </customSheetView>
  </customSheetViews>
  <mergeCells count="6">
    <mergeCell ref="O1:P1"/>
    <mergeCell ref="B137:B140"/>
    <mergeCell ref="B110:P110"/>
    <mergeCell ref="B2:P2"/>
    <mergeCell ref="B3:C3"/>
    <mergeCell ref="B56:P56"/>
  </mergeCells>
  <phoneticPr fontId="12" type="noConversion"/>
  <pageMargins left="0.39" right="0.39" top="0.2" bottom="0.2" header="0.5" footer="0.12"/>
  <pageSetup scale="63" orientation="landscape" r:id="rId1"/>
  <headerFooter>
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</headerFooter>
  <rowBreaks count="1" manualBreakCount="1">
    <brk id="54" max="16383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/>
  </sheetPr>
  <dimension ref="A1:O46"/>
  <sheetViews>
    <sheetView showGridLines="0" showZeros="0" showRuler="0" view="pageLayout" topLeftCell="C40" zoomScale="110" zoomScalePageLayoutView="110" workbookViewId="0">
      <selection activeCell="O31" sqref="O31"/>
    </sheetView>
  </sheetViews>
  <sheetFormatPr defaultColWidth="1.7109375" defaultRowHeight="15" x14ac:dyDescent="0.25"/>
  <cols>
    <col min="1" max="1" width="2" style="313" customWidth="1"/>
    <col min="2" max="2" width="60.42578125" style="313" customWidth="1"/>
    <col min="3" max="3" width="13.42578125" style="313" customWidth="1"/>
    <col min="4" max="7" width="16" style="313" customWidth="1"/>
    <col min="8" max="8" width="16" style="324" customWidth="1"/>
    <col min="9" max="9" width="14.85546875" style="324" customWidth="1"/>
    <col min="10" max="10" width="2.7109375" style="313" customWidth="1"/>
    <col min="11" max="16384" width="1.7109375" style="45"/>
  </cols>
  <sheetData>
    <row r="1" spans="1:15" ht="15.75" thickBot="1" x14ac:dyDescent="0.3">
      <c r="H1" s="636"/>
      <c r="I1" s="636"/>
    </row>
    <row r="2" spans="1:15" ht="18" customHeight="1" thickBot="1" x14ac:dyDescent="0.3">
      <c r="B2" s="632" t="s">
        <v>424</v>
      </c>
      <c r="C2" s="633"/>
      <c r="D2" s="633"/>
      <c r="E2" s="633"/>
      <c r="F2" s="633"/>
      <c r="G2" s="633"/>
      <c r="H2" s="633"/>
      <c r="I2" s="634"/>
      <c r="J2" s="314"/>
      <c r="K2" s="31"/>
      <c r="L2" s="31"/>
      <c r="M2" s="31"/>
      <c r="N2" s="31"/>
      <c r="O2" s="31"/>
    </row>
    <row r="3" spans="1:15" s="35" customFormat="1" ht="9.75" customHeight="1" x14ac:dyDescent="0.25">
      <c r="A3" s="315"/>
      <c r="B3" s="637"/>
      <c r="C3" s="637"/>
      <c r="D3" s="316"/>
      <c r="E3" s="316"/>
      <c r="F3" s="453"/>
      <c r="G3" s="316"/>
      <c r="H3" s="317"/>
      <c r="I3" s="317"/>
      <c r="J3" s="315"/>
    </row>
    <row r="4" spans="1:15" ht="68.25" customHeight="1" thickBot="1" x14ac:dyDescent="0.35">
      <c r="B4" s="318" t="s">
        <v>223</v>
      </c>
      <c r="C4" s="319"/>
      <c r="D4" s="436" t="s">
        <v>217</v>
      </c>
      <c r="E4" s="436" t="s">
        <v>360</v>
      </c>
      <c r="F4" s="436" t="s">
        <v>334</v>
      </c>
      <c r="G4" s="436" t="s">
        <v>367</v>
      </c>
      <c r="H4" s="182" t="s">
        <v>221</v>
      </c>
      <c r="I4" s="182" t="s">
        <v>222</v>
      </c>
    </row>
    <row r="5" spans="1:15" ht="17.25" customHeight="1" thickBot="1" x14ac:dyDescent="0.3">
      <c r="B5" s="320" t="s">
        <v>218</v>
      </c>
      <c r="C5" s="322" t="s">
        <v>220</v>
      </c>
      <c r="D5" s="322" t="s">
        <v>262</v>
      </c>
      <c r="E5" s="322"/>
      <c r="F5" s="322" t="s">
        <v>321</v>
      </c>
      <c r="G5" s="322" t="s">
        <v>368</v>
      </c>
      <c r="H5" s="323"/>
    </row>
    <row r="6" spans="1:15" ht="14.25" customHeight="1" thickBot="1" x14ac:dyDescent="0.3">
      <c r="B6" s="363" t="s">
        <v>428</v>
      </c>
      <c r="C6" s="378" t="s">
        <v>427</v>
      </c>
      <c r="D6" s="379"/>
      <c r="E6" s="364"/>
      <c r="F6" s="364"/>
      <c r="G6" s="379"/>
      <c r="H6" s="380">
        <v>242</v>
      </c>
      <c r="I6" s="381">
        <f>SUM(D6:G6)*H6</f>
        <v>0</v>
      </c>
    </row>
    <row r="7" spans="1:15" ht="15.75" thickBot="1" x14ac:dyDescent="0.3">
      <c r="C7" s="332"/>
      <c r="D7" s="333"/>
      <c r="E7" s="334"/>
      <c r="F7" s="334"/>
      <c r="G7" s="334"/>
      <c r="H7" s="335" t="s">
        <v>214</v>
      </c>
      <c r="I7" s="336">
        <f>SUM(I6:I6)</f>
        <v>0</v>
      </c>
    </row>
    <row r="8" spans="1:15" ht="10.5" customHeight="1" thickTop="1" thickBot="1" x14ac:dyDescent="0.3">
      <c r="D8" s="333"/>
      <c r="E8" s="337"/>
      <c r="F8" s="337"/>
      <c r="G8" s="337"/>
    </row>
    <row r="9" spans="1:15" ht="11.25" customHeight="1" thickBot="1" x14ac:dyDescent="0.3">
      <c r="B9" s="260" t="s">
        <v>205</v>
      </c>
      <c r="C9" s="338"/>
      <c r="D9" s="339"/>
      <c r="E9" s="340"/>
      <c r="F9" s="340"/>
      <c r="G9" s="340"/>
      <c r="H9" s="323"/>
    </row>
    <row r="10" spans="1:15" ht="15" customHeight="1" thickBot="1" x14ac:dyDescent="0.3">
      <c r="B10" s="274" t="s">
        <v>279</v>
      </c>
      <c r="C10" s="321"/>
      <c r="D10" s="322"/>
      <c r="E10" s="322"/>
      <c r="F10" s="322"/>
      <c r="G10" s="322"/>
    </row>
    <row r="11" spans="1:15" x14ac:dyDescent="0.25">
      <c r="B11" s="325" t="s">
        <v>87</v>
      </c>
      <c r="C11" s="341" t="s">
        <v>96</v>
      </c>
      <c r="D11" s="153"/>
      <c r="E11" s="326"/>
      <c r="F11" s="326"/>
      <c r="G11" s="522">
        <v>0</v>
      </c>
      <c r="H11" s="342">
        <v>14.1</v>
      </c>
      <c r="I11" s="343">
        <f>SUM(D11:G11)*H11</f>
        <v>0</v>
      </c>
    </row>
    <row r="12" spans="1:15" x14ac:dyDescent="0.25">
      <c r="B12" s="328" t="s">
        <v>88</v>
      </c>
      <c r="C12" s="344" t="s">
        <v>97</v>
      </c>
      <c r="D12" s="154"/>
      <c r="E12" s="345"/>
      <c r="F12" s="525"/>
      <c r="G12" s="523"/>
      <c r="H12" s="346">
        <v>14.1</v>
      </c>
      <c r="I12" s="347">
        <f t="shared" ref="I12:I21" si="0">SUM(D12:G12)*H12</f>
        <v>0</v>
      </c>
    </row>
    <row r="13" spans="1:15" x14ac:dyDescent="0.25">
      <c r="B13" s="328" t="s">
        <v>208</v>
      </c>
      <c r="C13" s="344" t="s">
        <v>98</v>
      </c>
      <c r="D13" s="154"/>
      <c r="E13" s="345"/>
      <c r="F13" s="345"/>
      <c r="G13" s="523"/>
      <c r="H13" s="346">
        <v>14.1</v>
      </c>
      <c r="I13" s="347">
        <f t="shared" si="0"/>
        <v>0</v>
      </c>
    </row>
    <row r="14" spans="1:15" x14ac:dyDescent="0.25">
      <c r="B14" s="328" t="s">
        <v>89</v>
      </c>
      <c r="C14" s="344" t="s">
        <v>99</v>
      </c>
      <c r="D14" s="154"/>
      <c r="E14" s="345"/>
      <c r="F14" s="345"/>
      <c r="G14" s="523"/>
      <c r="H14" s="346">
        <v>10.1</v>
      </c>
      <c r="I14" s="347">
        <f t="shared" si="0"/>
        <v>0</v>
      </c>
    </row>
    <row r="15" spans="1:15" x14ac:dyDescent="0.25">
      <c r="B15" s="328" t="s">
        <v>90</v>
      </c>
      <c r="C15" s="344" t="s">
        <v>100</v>
      </c>
      <c r="D15" s="154"/>
      <c r="E15" s="345"/>
      <c r="F15" s="345"/>
      <c r="G15" s="523"/>
      <c r="H15" s="346">
        <v>14.1</v>
      </c>
      <c r="I15" s="347">
        <f t="shared" si="0"/>
        <v>0</v>
      </c>
    </row>
    <row r="16" spans="1:15" x14ac:dyDescent="0.25">
      <c r="B16" s="328" t="s">
        <v>91</v>
      </c>
      <c r="C16" s="344" t="s">
        <v>101</v>
      </c>
      <c r="D16" s="154"/>
      <c r="E16" s="345"/>
      <c r="F16" s="525"/>
      <c r="G16" s="523"/>
      <c r="H16" s="346">
        <v>10.1</v>
      </c>
      <c r="I16" s="347">
        <f t="shared" si="0"/>
        <v>0</v>
      </c>
    </row>
    <row r="17" spans="2:9" x14ac:dyDescent="0.25">
      <c r="B17" s="328" t="s">
        <v>92</v>
      </c>
      <c r="C17" s="344" t="s">
        <v>102</v>
      </c>
      <c r="D17" s="154"/>
      <c r="E17" s="345"/>
      <c r="F17" s="525"/>
      <c r="G17" s="523"/>
      <c r="H17" s="346">
        <v>14.1</v>
      </c>
      <c r="I17" s="347">
        <f t="shared" si="0"/>
        <v>0</v>
      </c>
    </row>
    <row r="18" spans="2:9" x14ac:dyDescent="0.25">
      <c r="B18" s="328" t="s">
        <v>93</v>
      </c>
      <c r="C18" s="344" t="s">
        <v>103</v>
      </c>
      <c r="D18" s="154"/>
      <c r="E18" s="256"/>
      <c r="F18" s="256"/>
      <c r="G18" s="523"/>
      <c r="H18" s="346">
        <v>14.1</v>
      </c>
      <c r="I18" s="347">
        <f t="shared" si="0"/>
        <v>0</v>
      </c>
    </row>
    <row r="19" spans="2:9" x14ac:dyDescent="0.25">
      <c r="B19" s="328" t="s">
        <v>94</v>
      </c>
      <c r="C19" s="344" t="s">
        <v>104</v>
      </c>
      <c r="D19" s="154"/>
      <c r="E19" s="256"/>
      <c r="F19" s="256"/>
      <c r="G19" s="523"/>
      <c r="H19" s="346">
        <v>14.1</v>
      </c>
      <c r="I19" s="347">
        <f t="shared" si="0"/>
        <v>0</v>
      </c>
    </row>
    <row r="20" spans="2:9" x14ac:dyDescent="0.25">
      <c r="B20" s="328" t="s">
        <v>128</v>
      </c>
      <c r="C20" s="344" t="s">
        <v>105</v>
      </c>
      <c r="D20" s="154"/>
      <c r="E20" s="256"/>
      <c r="F20" s="256"/>
      <c r="G20" s="523"/>
      <c r="H20" s="346">
        <v>10.1</v>
      </c>
      <c r="I20" s="347">
        <f>SUM(D20:G20)*H20</f>
        <v>0</v>
      </c>
    </row>
    <row r="21" spans="2:9" ht="15.75" thickBot="1" x14ac:dyDescent="0.3">
      <c r="B21" s="330" t="s">
        <v>95</v>
      </c>
      <c r="C21" s="348" t="s">
        <v>106</v>
      </c>
      <c r="D21" s="155"/>
      <c r="E21" s="258"/>
      <c r="F21" s="526"/>
      <c r="G21" s="524"/>
      <c r="H21" s="349">
        <v>14.1</v>
      </c>
      <c r="I21" s="350">
        <f t="shared" si="0"/>
        <v>0</v>
      </c>
    </row>
    <row r="22" spans="2:9" ht="15.75" customHeight="1" thickBot="1" x14ac:dyDescent="0.3">
      <c r="B22" s="274" t="s">
        <v>280</v>
      </c>
      <c r="C22" s="321"/>
      <c r="D22" s="322"/>
      <c r="E22" s="322"/>
      <c r="F22" s="322"/>
      <c r="G22" s="322"/>
      <c r="H22" s="324" t="s">
        <v>371</v>
      </c>
    </row>
    <row r="23" spans="2:9" x14ac:dyDescent="0.25">
      <c r="B23" s="351" t="s">
        <v>182</v>
      </c>
      <c r="C23" s="341" t="s">
        <v>107</v>
      </c>
      <c r="D23" s="153"/>
      <c r="E23" s="326"/>
      <c r="F23" s="480"/>
      <c r="G23" s="464"/>
      <c r="H23" s="342">
        <v>14.1</v>
      </c>
      <c r="I23" s="343">
        <f>SUM(D23:G23)*H23</f>
        <v>0</v>
      </c>
    </row>
    <row r="24" spans="2:9" x14ac:dyDescent="0.25">
      <c r="B24" s="352" t="s">
        <v>181</v>
      </c>
      <c r="C24" s="344" t="s">
        <v>108</v>
      </c>
      <c r="D24" s="154"/>
      <c r="E24" s="345"/>
      <c r="F24" s="481"/>
      <c r="G24" s="465"/>
      <c r="H24" s="346">
        <v>14.1</v>
      </c>
      <c r="I24" s="347">
        <f>SUM(D24:G24)*H24</f>
        <v>0</v>
      </c>
    </row>
    <row r="25" spans="2:9" ht="15.75" thickBot="1" x14ac:dyDescent="0.3">
      <c r="B25" s="353" t="s">
        <v>180</v>
      </c>
      <c r="C25" s="348" t="s">
        <v>109</v>
      </c>
      <c r="D25" s="155"/>
      <c r="E25" s="354"/>
      <c r="F25" s="482"/>
      <c r="G25" s="466"/>
      <c r="H25" s="349">
        <v>14.1</v>
      </c>
      <c r="I25" s="350">
        <f>SUM(D25:G25)*H25</f>
        <v>0</v>
      </c>
    </row>
    <row r="26" spans="2:9" ht="15.75" thickBot="1" x14ac:dyDescent="0.3">
      <c r="B26" s="355"/>
      <c r="C26" s="356"/>
      <c r="D26" s="357"/>
      <c r="E26" s="356"/>
      <c r="F26" s="356"/>
      <c r="G26" s="356"/>
      <c r="H26" s="335" t="s">
        <v>214</v>
      </c>
      <c r="I26" s="336">
        <f>SUM(I11:I21,I23:I25)</f>
        <v>0</v>
      </c>
    </row>
    <row r="27" spans="2:9" ht="12.75" customHeight="1" thickTop="1" thickBot="1" x14ac:dyDescent="0.3">
      <c r="B27" s="355"/>
      <c r="C27" s="356"/>
      <c r="D27" s="357"/>
      <c r="E27" s="356"/>
      <c r="F27" s="356"/>
      <c r="G27" s="356"/>
      <c r="H27" s="358"/>
      <c r="I27" s="359"/>
    </row>
    <row r="28" spans="2:9" ht="18.75" thickBot="1" x14ac:dyDescent="0.3">
      <c r="B28" s="260" t="s">
        <v>206</v>
      </c>
      <c r="C28" s="338"/>
      <c r="D28" s="339"/>
      <c r="E28" s="340"/>
      <c r="F28" s="340"/>
      <c r="G28" s="340"/>
      <c r="H28" s="323"/>
    </row>
    <row r="29" spans="2:9" x14ac:dyDescent="0.25">
      <c r="B29" s="325" t="s">
        <v>110</v>
      </c>
      <c r="C29" s="341" t="s">
        <v>395</v>
      </c>
      <c r="D29" s="153"/>
      <c r="E29" s="326"/>
      <c r="F29" s="397"/>
      <c r="G29" s="483"/>
      <c r="H29" s="342">
        <v>12.1</v>
      </c>
      <c r="I29" s="360">
        <f>SUM(D29:G29)*H29</f>
        <v>0</v>
      </c>
    </row>
    <row r="30" spans="2:9" x14ac:dyDescent="0.25">
      <c r="B30" s="328" t="s">
        <v>179</v>
      </c>
      <c r="C30" s="344" t="s">
        <v>113</v>
      </c>
      <c r="D30" s="361"/>
      <c r="E30" s="311"/>
      <c r="F30" s="361"/>
      <c r="G30" s="437"/>
      <c r="H30" s="438">
        <v>29.35</v>
      </c>
      <c r="I30" s="362">
        <f>SUM(D30:G30)*H30</f>
        <v>0</v>
      </c>
    </row>
    <row r="31" spans="2:9" x14ac:dyDescent="0.25">
      <c r="B31" s="328" t="s">
        <v>120</v>
      </c>
      <c r="C31" s="344" t="s">
        <v>121</v>
      </c>
      <c r="D31" s="361"/>
      <c r="E31" s="311"/>
      <c r="F31" s="361"/>
      <c r="G31" s="156"/>
      <c r="H31" s="346">
        <v>36.299999999999997</v>
      </c>
      <c r="I31" s="362">
        <f t="shared" ref="I31:I37" si="1">SUM(D31:G31)*H31</f>
        <v>0</v>
      </c>
    </row>
    <row r="32" spans="2:9" ht="15.75" thickBot="1" x14ac:dyDescent="0.3">
      <c r="B32" s="330" t="s">
        <v>111</v>
      </c>
      <c r="C32" s="348" t="s">
        <v>112</v>
      </c>
      <c r="D32" s="392"/>
      <c r="E32" s="312"/>
      <c r="F32" s="392"/>
      <c r="G32" s="331"/>
      <c r="H32" s="442">
        <v>36.299999999999997</v>
      </c>
      <c r="I32" s="409">
        <f t="shared" si="1"/>
        <v>0</v>
      </c>
    </row>
    <row r="33" spans="1:9" ht="15.75" thickBot="1" x14ac:dyDescent="0.3">
      <c r="B33" s="274" t="s">
        <v>410</v>
      </c>
      <c r="C33"/>
      <c r="D33"/>
      <c r="E33"/>
      <c r="F33"/>
      <c r="G33"/>
      <c r="H33"/>
      <c r="I33"/>
    </row>
    <row r="34" spans="1:9" x14ac:dyDescent="0.25">
      <c r="B34" s="325" t="s">
        <v>411</v>
      </c>
      <c r="C34" s="393" t="s">
        <v>405</v>
      </c>
      <c r="D34" s="396"/>
      <c r="E34" s="397"/>
      <c r="F34" s="396"/>
      <c r="G34" s="327"/>
      <c r="H34" s="441">
        <v>9.4</v>
      </c>
      <c r="I34" s="362">
        <f t="shared" si="1"/>
        <v>0</v>
      </c>
    </row>
    <row r="35" spans="1:9" x14ac:dyDescent="0.25">
      <c r="B35" s="328" t="s">
        <v>412</v>
      </c>
      <c r="C35" s="394" t="s">
        <v>406</v>
      </c>
      <c r="D35" s="361"/>
      <c r="E35" s="311"/>
      <c r="F35" s="361"/>
      <c r="G35" s="329"/>
      <c r="H35" s="438">
        <v>9.4</v>
      </c>
      <c r="I35" s="362">
        <f t="shared" si="1"/>
        <v>0</v>
      </c>
    </row>
    <row r="36" spans="1:9" x14ac:dyDescent="0.25">
      <c r="B36" s="328" t="s">
        <v>413</v>
      </c>
      <c r="C36" s="394" t="s">
        <v>414</v>
      </c>
      <c r="D36" s="361"/>
      <c r="E36" s="311"/>
      <c r="F36" s="361"/>
      <c r="G36" s="329"/>
      <c r="H36" s="438">
        <v>9.4</v>
      </c>
      <c r="I36" s="362">
        <f t="shared" si="1"/>
        <v>0</v>
      </c>
    </row>
    <row r="37" spans="1:9" ht="15.75" thickBot="1" x14ac:dyDescent="0.3">
      <c r="B37" s="330" t="s">
        <v>415</v>
      </c>
      <c r="C37" s="395" t="s">
        <v>416</v>
      </c>
      <c r="D37" s="392"/>
      <c r="E37" s="312"/>
      <c r="F37" s="392"/>
      <c r="G37" s="331"/>
      <c r="H37" s="442">
        <v>9.4</v>
      </c>
      <c r="I37" s="409">
        <f t="shared" si="1"/>
        <v>0</v>
      </c>
    </row>
    <row r="38" spans="1:9" ht="15.75" thickBot="1" x14ac:dyDescent="0.3">
      <c r="B38" s="355"/>
      <c r="C38" s="356"/>
      <c r="D38" s="357"/>
      <c r="E38" s="356"/>
      <c r="F38" s="356"/>
      <c r="G38" s="356"/>
      <c r="H38" s="335" t="s">
        <v>214</v>
      </c>
      <c r="I38" s="336">
        <f>SUM(I29:I32, I34:I37)</f>
        <v>0</v>
      </c>
    </row>
    <row r="39" spans="1:9" ht="20.25" customHeight="1" thickTop="1" thickBot="1" x14ac:dyDescent="0.3">
      <c r="B39"/>
      <c r="C39"/>
      <c r="D39"/>
      <c r="E39" s="356"/>
      <c r="F39" s="356"/>
      <c r="G39" s="356"/>
      <c r="H39" s="358"/>
      <c r="I39" s="359"/>
    </row>
    <row r="40" spans="1:9" ht="18.75" thickBot="1" x14ac:dyDescent="0.3">
      <c r="B40" s="260" t="s">
        <v>278</v>
      </c>
      <c r="C40" s="338"/>
      <c r="D40" s="339"/>
      <c r="E40" s="340"/>
      <c r="F40" s="340"/>
      <c r="G40" s="340"/>
      <c r="H40" s="323"/>
    </row>
    <row r="41" spans="1:9" x14ac:dyDescent="0.25">
      <c r="B41" s="439" t="s">
        <v>145</v>
      </c>
      <c r="C41" s="393" t="s">
        <v>114</v>
      </c>
      <c r="D41" s="326"/>
      <c r="E41" s="397"/>
      <c r="F41" s="326"/>
      <c r="G41" s="440"/>
      <c r="H41" s="441">
        <v>27.95</v>
      </c>
      <c r="I41" s="343">
        <f>SUM(D41:G41)*H41</f>
        <v>0</v>
      </c>
    </row>
    <row r="42" spans="1:9" ht="15.75" thickBot="1" x14ac:dyDescent="0.3">
      <c r="B42" s="330" t="s">
        <v>430</v>
      </c>
      <c r="C42" s="395" t="s">
        <v>429</v>
      </c>
      <c r="D42" s="392"/>
      <c r="E42" s="312"/>
      <c r="F42" s="392"/>
      <c r="G42" s="331"/>
      <c r="H42" s="442">
        <v>75.900000000000006</v>
      </c>
      <c r="I42" s="409">
        <f>SUM(D42:G42)*H42</f>
        <v>0</v>
      </c>
    </row>
    <row r="43" spans="1:9" ht="15.75" thickBot="1" x14ac:dyDescent="0.3">
      <c r="A43" s="519"/>
      <c r="B43" s="355"/>
      <c r="C43"/>
      <c r="D43" s="315"/>
      <c r="E43" s="315"/>
      <c r="F43" s="315"/>
      <c r="G43" s="315"/>
      <c r="H43" s="335" t="s">
        <v>214</v>
      </c>
      <c r="I43" s="336">
        <f>SUM(I41:I42)</f>
        <v>0</v>
      </c>
    </row>
    <row r="44" spans="1:9" ht="15.75" thickTop="1" x14ac:dyDescent="0.25">
      <c r="A44" s="519"/>
      <c r="B44" s="355"/>
      <c r="C44" s="356"/>
      <c r="D44" s="315"/>
      <c r="E44" s="315"/>
      <c r="F44" s="315"/>
      <c r="G44" s="315"/>
      <c r="H44" s="358"/>
      <c r="I44" s="317"/>
    </row>
    <row r="45" spans="1:9" ht="16.5" thickBot="1" x14ac:dyDescent="0.3">
      <c r="A45" s="519"/>
      <c r="B45" s="355"/>
      <c r="C45" s="356"/>
      <c r="D45" s="315"/>
      <c r="E45" s="315"/>
      <c r="F45" s="315"/>
      <c r="G45" s="315"/>
      <c r="H45" s="365" t="s">
        <v>281</v>
      </c>
      <c r="I45" s="366">
        <f>SUM(I7,I26,I38,I43)</f>
        <v>0</v>
      </c>
    </row>
    <row r="46" spans="1:9" ht="15.75" thickTop="1" x14ac:dyDescent="0.25">
      <c r="A46" s="519"/>
      <c r="B46" s="355"/>
      <c r="C46" s="356"/>
      <c r="D46" s="315"/>
      <c r="E46" s="315"/>
      <c r="F46" s="315"/>
      <c r="G46" s="315"/>
      <c r="H46" s="358"/>
      <c r="I46" s="317"/>
    </row>
  </sheetData>
  <sheetProtection password="CC68" sheet="1" objects="1" scenarios="1"/>
  <customSheetViews>
    <customSheetView guid="{CB774608-6531-E24C-9C0E-23F3084CA9B0}" showPageBreaks="1" showGridLines="0" zeroValues="0" fitToPage="1" view="pageLayout" topLeftCell="A6">
      <selection activeCell="D31" sqref="D31"/>
      <colBreaks count="1" manualBreakCount="1">
        <brk id="8" max="1048575" man="1"/>
      </colBreaks>
      <pageMargins left="0.7" right="0.7" top="0.75" bottom="0.75" header="0.3" footer="0.3"/>
      <pageSetup scale="83" orientation="landscape" horizontalDpi="4294967292" verticalDpi="4294967292"/>
      <headerFooter>
    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    </headerFooter>
    </customSheetView>
  </customSheetViews>
  <mergeCells count="3">
    <mergeCell ref="H1:I1"/>
    <mergeCell ref="B2:I2"/>
    <mergeCell ref="B3:C3"/>
  </mergeCells>
  <phoneticPr fontId="12" type="noConversion"/>
  <pageMargins left="0.39370078740157483" right="0.39370078740157483" top="0.19685039370078741" bottom="0.19685039370078741" header="0.51181102362204722" footer="0.11811023622047245"/>
  <pageSetup scale="75" orientation="landscape" r:id="rId1"/>
  <headerFooter>
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</sheetPr>
  <dimension ref="A1:Q53"/>
  <sheetViews>
    <sheetView showGridLines="0" showZeros="0" showRuler="0" view="pageLayout" topLeftCell="A19" zoomScale="87" zoomScaleNormal="75" zoomScalePageLayoutView="87" workbookViewId="0">
      <selection activeCell="B1" sqref="B1"/>
    </sheetView>
  </sheetViews>
  <sheetFormatPr defaultColWidth="11.42578125" defaultRowHeight="15" x14ac:dyDescent="0.25"/>
  <cols>
    <col min="1" max="1" width="2" customWidth="1"/>
    <col min="2" max="2" width="84.85546875" customWidth="1"/>
    <col min="3" max="3" width="10.42578125" customWidth="1"/>
    <col min="4" max="4" width="11.140625" customWidth="1"/>
    <col min="5" max="6" width="10.85546875" customWidth="1"/>
    <col min="7" max="7" width="11.140625" customWidth="1"/>
    <col min="8" max="8" width="11.7109375" style="8" customWidth="1"/>
    <col min="9" max="9" width="10.42578125" style="8" customWidth="1"/>
    <col min="10" max="10" width="2.7109375" customWidth="1"/>
  </cols>
  <sheetData>
    <row r="1" spans="1:17" ht="15.75" thickBot="1" x14ac:dyDescent="0.3">
      <c r="H1" s="638"/>
      <c r="I1" s="638"/>
    </row>
    <row r="2" spans="1:17" ht="18" customHeight="1" thickBot="1" x14ac:dyDescent="0.3">
      <c r="B2" s="639" t="s">
        <v>425</v>
      </c>
      <c r="C2" s="640"/>
      <c r="D2" s="640"/>
      <c r="E2" s="640"/>
      <c r="F2" s="640"/>
      <c r="G2" s="640"/>
      <c r="H2" s="640"/>
      <c r="I2" s="641"/>
    </row>
    <row r="3" spans="1:17" s="5" customFormat="1" ht="10.5" customHeight="1" x14ac:dyDescent="0.25">
      <c r="B3" s="642"/>
      <c r="C3" s="642"/>
      <c r="D3" s="83"/>
      <c r="E3" s="83"/>
      <c r="F3" s="496"/>
      <c r="H3" s="9"/>
      <c r="I3" s="9"/>
    </row>
    <row r="4" spans="1:17" ht="88.5" customHeight="1" thickBot="1" x14ac:dyDescent="0.35">
      <c r="B4" s="25" t="s">
        <v>223</v>
      </c>
      <c r="C4" s="24" t="s">
        <v>220</v>
      </c>
      <c r="D4" s="310" t="s">
        <v>217</v>
      </c>
      <c r="E4" s="310" t="s">
        <v>360</v>
      </c>
      <c r="F4" s="180" t="s">
        <v>434</v>
      </c>
      <c r="G4" s="310" t="s">
        <v>362</v>
      </c>
      <c r="H4" s="23" t="s">
        <v>221</v>
      </c>
      <c r="I4" s="23" t="s">
        <v>222</v>
      </c>
    </row>
    <row r="5" spans="1:17" ht="19.149999999999999" customHeight="1" thickBot="1" x14ac:dyDescent="0.3">
      <c r="A5" s="172"/>
      <c r="B5" s="183" t="s">
        <v>205</v>
      </c>
      <c r="C5" s="217"/>
      <c r="D5" s="217"/>
      <c r="E5" s="217"/>
      <c r="F5" s="217"/>
      <c r="G5" s="217"/>
      <c r="H5" s="217"/>
      <c r="I5" s="172"/>
      <c r="J5" s="172"/>
      <c r="K5" s="172"/>
      <c r="L5" s="173"/>
      <c r="M5" s="172"/>
      <c r="N5" s="172"/>
      <c r="O5" s="187"/>
      <c r="P5" s="187"/>
      <c r="Q5" s="172"/>
    </row>
    <row r="6" spans="1:17" ht="19.149999999999999" customHeight="1" thickBot="1" x14ac:dyDescent="0.3">
      <c r="A6" s="172"/>
      <c r="B6" s="221" t="s">
        <v>421</v>
      </c>
      <c r="C6" s="184"/>
      <c r="D6" s="185" t="s">
        <v>262</v>
      </c>
      <c r="E6" s="185"/>
      <c r="F6" s="185" t="s">
        <v>436</v>
      </c>
      <c r="G6" s="185" t="s">
        <v>265</v>
      </c>
      <c r="H6" s="185"/>
      <c r="I6" s="185"/>
      <c r="J6" s="185"/>
      <c r="K6" s="185"/>
      <c r="L6" s="185"/>
      <c r="M6" s="185"/>
      <c r="N6" s="185"/>
      <c r="O6" s="187"/>
      <c r="P6" s="187"/>
      <c r="Q6" s="172"/>
    </row>
    <row r="7" spans="1:17" x14ac:dyDescent="0.25">
      <c r="A7" s="172"/>
      <c r="B7" s="398" t="s">
        <v>418</v>
      </c>
      <c r="C7" s="399" t="s">
        <v>407</v>
      </c>
      <c r="D7" s="143"/>
      <c r="E7" s="192"/>
      <c r="F7" s="497"/>
      <c r="G7" s="232"/>
      <c r="H7" s="370">
        <v>14.1</v>
      </c>
      <c r="I7" s="195">
        <f>SUM(D7:G7)*H7</f>
        <v>0</v>
      </c>
      <c r="Q7" s="172"/>
    </row>
    <row r="8" spans="1:17" x14ac:dyDescent="0.25">
      <c r="A8" s="172"/>
      <c r="B8" s="398" t="s">
        <v>419</v>
      </c>
      <c r="C8" s="399" t="s">
        <v>408</v>
      </c>
      <c r="D8" s="158"/>
      <c r="E8" s="203"/>
      <c r="F8" s="498"/>
      <c r="G8" s="198"/>
      <c r="H8" s="391">
        <v>14.1</v>
      </c>
      <c r="I8" s="390">
        <f>SUM(D8:G8)*H8</f>
        <v>0</v>
      </c>
      <c r="Q8" s="172"/>
    </row>
    <row r="9" spans="1:17" ht="15.75" thickBot="1" x14ac:dyDescent="0.3">
      <c r="A9" s="172"/>
      <c r="B9" s="400" t="s">
        <v>420</v>
      </c>
      <c r="C9" s="401" t="s">
        <v>409</v>
      </c>
      <c r="D9" s="160"/>
      <c r="E9" s="226"/>
      <c r="F9" s="499"/>
      <c r="G9" s="207"/>
      <c r="H9" s="371">
        <v>14.1</v>
      </c>
      <c r="I9" s="209">
        <f>SUM(D9:G9)*H9</f>
        <v>0</v>
      </c>
      <c r="Q9" s="172"/>
    </row>
    <row r="10" spans="1:17" ht="15.75" thickBot="1" x14ac:dyDescent="0.3">
      <c r="H10" s="11" t="s">
        <v>214</v>
      </c>
      <c r="I10" s="12">
        <f>SUM(I7:I9)</f>
        <v>0</v>
      </c>
      <c r="Q10" s="172"/>
    </row>
    <row r="11" spans="1:17" ht="16.5" thickTop="1" thickBot="1" x14ac:dyDescent="0.3">
      <c r="H11"/>
      <c r="I11"/>
      <c r="Q11" s="172"/>
    </row>
    <row r="12" spans="1:17" ht="19.149999999999999" customHeight="1" thickBot="1" x14ac:dyDescent="0.3">
      <c r="B12" s="26" t="s">
        <v>271</v>
      </c>
      <c r="C12" s="37"/>
      <c r="D12" s="36"/>
      <c r="E12" s="36"/>
      <c r="F12" s="185"/>
      <c r="G12" s="36"/>
      <c r="H12" s="10"/>
    </row>
    <row r="13" spans="1:17" s="7" customFormat="1" x14ac:dyDescent="0.25">
      <c r="B13" s="38" t="s">
        <v>134</v>
      </c>
      <c r="C13" s="32" t="s">
        <v>135</v>
      </c>
      <c r="D13" s="137"/>
      <c r="E13" s="138"/>
      <c r="F13" s="504"/>
      <c r="G13" s="502"/>
      <c r="H13" s="47">
        <v>76.5</v>
      </c>
      <c r="I13" s="50">
        <f>SUM(D13:G13)*H13</f>
        <v>0</v>
      </c>
    </row>
    <row r="14" spans="1:17" s="7" customFormat="1" ht="25.5" x14ac:dyDescent="0.25">
      <c r="B14" s="28" t="s">
        <v>331</v>
      </c>
      <c r="C14" s="17" t="s">
        <v>73</v>
      </c>
      <c r="D14" s="139"/>
      <c r="E14" s="119"/>
      <c r="F14" s="501"/>
      <c r="G14" s="500"/>
      <c r="H14" s="33">
        <v>12.65</v>
      </c>
      <c r="I14" s="51">
        <f t="shared" ref="I14:I24" si="0">SUM(D14:G14)*H14</f>
        <v>0</v>
      </c>
    </row>
    <row r="15" spans="1:17" s="7" customFormat="1" x14ac:dyDescent="0.25">
      <c r="B15" s="27" t="s">
        <v>80</v>
      </c>
      <c r="C15" s="17" t="s">
        <v>74</v>
      </c>
      <c r="D15" s="139"/>
      <c r="E15" s="119"/>
      <c r="F15" s="501"/>
      <c r="G15" s="500"/>
      <c r="H15" s="33">
        <v>7.35</v>
      </c>
      <c r="I15" s="51">
        <f t="shared" si="0"/>
        <v>0</v>
      </c>
    </row>
    <row r="16" spans="1:17" s="7" customFormat="1" x14ac:dyDescent="0.25">
      <c r="B16" s="27" t="s">
        <v>209</v>
      </c>
      <c r="C16" s="17" t="s">
        <v>75</v>
      </c>
      <c r="D16" s="139"/>
      <c r="E16" s="119"/>
      <c r="F16" s="501"/>
      <c r="G16" s="500"/>
      <c r="H16" s="33">
        <v>7.35</v>
      </c>
      <c r="I16" s="51">
        <f t="shared" si="0"/>
        <v>0</v>
      </c>
    </row>
    <row r="17" spans="2:9" s="7" customFormat="1" x14ac:dyDescent="0.25">
      <c r="B17" s="27" t="s">
        <v>116</v>
      </c>
      <c r="C17" s="17" t="s">
        <v>76</v>
      </c>
      <c r="D17" s="139"/>
      <c r="E17" s="119"/>
      <c r="F17" s="501"/>
      <c r="G17" s="500"/>
      <c r="H17" s="33">
        <v>7.35</v>
      </c>
      <c r="I17" s="51">
        <f t="shared" si="0"/>
        <v>0</v>
      </c>
    </row>
    <row r="18" spans="2:9" s="7" customFormat="1" x14ac:dyDescent="0.25">
      <c r="B18" s="27" t="s">
        <v>81</v>
      </c>
      <c r="C18" s="17" t="s">
        <v>77</v>
      </c>
      <c r="D18" s="139"/>
      <c r="E18" s="119"/>
      <c r="F18" s="501"/>
      <c r="G18" s="500"/>
      <c r="H18" s="33">
        <v>7.35</v>
      </c>
      <c r="I18" s="51">
        <f t="shared" si="0"/>
        <v>0</v>
      </c>
    </row>
    <row r="19" spans="2:9" s="7" customFormat="1" x14ac:dyDescent="0.25">
      <c r="B19" s="27" t="s">
        <v>83</v>
      </c>
      <c r="C19" s="17" t="s">
        <v>78</v>
      </c>
      <c r="D19" s="139"/>
      <c r="E19" s="119"/>
      <c r="F19" s="501"/>
      <c r="G19" s="500"/>
      <c r="H19" s="33">
        <v>7.35</v>
      </c>
      <c r="I19" s="51">
        <f t="shared" si="0"/>
        <v>0</v>
      </c>
    </row>
    <row r="20" spans="2:9" s="7" customFormat="1" x14ac:dyDescent="0.25">
      <c r="B20" s="27" t="s">
        <v>82</v>
      </c>
      <c r="C20" s="17" t="s">
        <v>79</v>
      </c>
      <c r="D20" s="139"/>
      <c r="E20" s="119"/>
      <c r="F20" s="501"/>
      <c r="G20" s="500"/>
      <c r="H20" s="33">
        <v>7.35</v>
      </c>
      <c r="I20" s="51">
        <f>SUM(D20:G20)*H20</f>
        <v>0</v>
      </c>
    </row>
    <row r="21" spans="2:9" s="7" customFormat="1" x14ac:dyDescent="0.25">
      <c r="B21" s="39" t="s">
        <v>140</v>
      </c>
      <c r="C21" s="17" t="s">
        <v>136</v>
      </c>
      <c r="D21" s="139"/>
      <c r="E21" s="119"/>
      <c r="F21" s="501"/>
      <c r="G21" s="500"/>
      <c r="H21" s="33">
        <v>7.35</v>
      </c>
      <c r="I21" s="51">
        <f t="shared" si="0"/>
        <v>0</v>
      </c>
    </row>
    <row r="22" spans="2:9" s="7" customFormat="1" x14ac:dyDescent="0.25">
      <c r="B22" s="39" t="s">
        <v>141</v>
      </c>
      <c r="C22" s="17" t="s">
        <v>137</v>
      </c>
      <c r="D22" s="139"/>
      <c r="E22" s="119"/>
      <c r="F22" s="501"/>
      <c r="G22" s="500"/>
      <c r="H22" s="33">
        <v>7.35</v>
      </c>
      <c r="I22" s="51">
        <f t="shared" si="0"/>
        <v>0</v>
      </c>
    </row>
    <row r="23" spans="2:9" s="7" customFormat="1" x14ac:dyDescent="0.25">
      <c r="B23" s="39" t="s">
        <v>142</v>
      </c>
      <c r="C23" s="17" t="s">
        <v>138</v>
      </c>
      <c r="D23" s="139"/>
      <c r="E23" s="119"/>
      <c r="F23" s="501"/>
      <c r="G23" s="500"/>
      <c r="H23" s="33">
        <v>7.35</v>
      </c>
      <c r="I23" s="51">
        <f t="shared" si="0"/>
        <v>0</v>
      </c>
    </row>
    <row r="24" spans="2:9" s="7" customFormat="1" ht="15.75" thickBot="1" x14ac:dyDescent="0.3">
      <c r="B24" s="40" t="s">
        <v>143</v>
      </c>
      <c r="C24" s="18" t="s">
        <v>139</v>
      </c>
      <c r="D24" s="140"/>
      <c r="E24" s="141"/>
      <c r="F24" s="505"/>
      <c r="G24" s="503"/>
      <c r="H24" s="447">
        <v>7.35</v>
      </c>
      <c r="I24" s="52">
        <f t="shared" si="0"/>
        <v>0</v>
      </c>
    </row>
    <row r="25" spans="2:9" ht="15.75" thickBot="1" x14ac:dyDescent="0.3">
      <c r="C25" s="2"/>
      <c r="D25" s="72"/>
      <c r="E25" s="73"/>
      <c r="F25" s="73"/>
      <c r="G25" s="72"/>
      <c r="H25" s="11" t="s">
        <v>214</v>
      </c>
      <c r="I25" s="12">
        <f>SUM(I13:I24)</f>
        <v>0</v>
      </c>
    </row>
    <row r="26" spans="2:9" ht="16.5" thickTop="1" thickBot="1" x14ac:dyDescent="0.3">
      <c r="D26" s="72"/>
      <c r="E26" s="74"/>
      <c r="F26" s="74"/>
      <c r="G26" s="72"/>
    </row>
    <row r="27" spans="2:9" ht="19.149999999999999" customHeight="1" thickBot="1" x14ac:dyDescent="0.3">
      <c r="B27" s="26" t="s">
        <v>206</v>
      </c>
      <c r="C27" s="21"/>
      <c r="D27" s="75"/>
      <c r="E27" s="76"/>
      <c r="F27" s="76"/>
      <c r="G27" s="75"/>
      <c r="H27" s="10"/>
    </row>
    <row r="28" spans="2:9" x14ac:dyDescent="0.25">
      <c r="B28" s="29" t="s">
        <v>118</v>
      </c>
      <c r="C28" s="32" t="s">
        <v>117</v>
      </c>
      <c r="D28" s="137"/>
      <c r="E28" s="432"/>
      <c r="F28" s="508"/>
      <c r="G28" s="142"/>
      <c r="H28" s="429">
        <v>40.85</v>
      </c>
      <c r="I28" s="50">
        <f>SUM(D28:G28)*H28</f>
        <v>0</v>
      </c>
    </row>
    <row r="29" spans="2:9" x14ac:dyDescent="0.25">
      <c r="B29" s="34" t="s">
        <v>119</v>
      </c>
      <c r="C29" s="17" t="s">
        <v>84</v>
      </c>
      <c r="D29" s="506"/>
      <c r="E29" s="86"/>
      <c r="F29" s="86"/>
      <c r="G29" s="500"/>
      <c r="H29" s="449">
        <v>40.85</v>
      </c>
      <c r="I29" s="51">
        <f>SUM(D29:G29)*H29</f>
        <v>0</v>
      </c>
    </row>
    <row r="30" spans="2:9" ht="15.75" thickBot="1" x14ac:dyDescent="0.3">
      <c r="B30" s="30" t="s">
        <v>86</v>
      </c>
      <c r="C30" s="18" t="s">
        <v>85</v>
      </c>
      <c r="D30" s="507"/>
      <c r="E30" s="141"/>
      <c r="F30" s="505"/>
      <c r="G30" s="503"/>
      <c r="H30" s="448">
        <v>40.85</v>
      </c>
      <c r="I30" s="52">
        <f>SUM(D30:G30)*H30</f>
        <v>0</v>
      </c>
    </row>
    <row r="31" spans="2:9" ht="15.75" thickBot="1" x14ac:dyDescent="0.3">
      <c r="D31" s="74"/>
      <c r="E31" s="74"/>
      <c r="F31" s="74"/>
      <c r="G31" s="74"/>
      <c r="H31" s="11" t="s">
        <v>214</v>
      </c>
      <c r="I31" s="12">
        <f>SUM(I28:I30)</f>
        <v>0</v>
      </c>
    </row>
    <row r="32" spans="2:9" ht="16.5" thickTop="1" thickBot="1" x14ac:dyDescent="0.3">
      <c r="D32" s="74"/>
      <c r="E32" s="74"/>
      <c r="F32" s="74"/>
      <c r="G32" s="74"/>
    </row>
    <row r="33" spans="2:9" ht="18.75" thickBot="1" x14ac:dyDescent="0.3">
      <c r="B33" s="26" t="s">
        <v>272</v>
      </c>
      <c r="C33" s="21"/>
      <c r="D33" s="75"/>
      <c r="E33" s="76"/>
      <c r="F33" s="76"/>
      <c r="G33" s="75"/>
      <c r="H33" s="10"/>
    </row>
    <row r="34" spans="2:9" ht="15.75" thickBot="1" x14ac:dyDescent="0.3">
      <c r="B34" s="79" t="s">
        <v>274</v>
      </c>
      <c r="C34" s="433" t="s">
        <v>273</v>
      </c>
      <c r="D34" s="434"/>
      <c r="E34" s="123"/>
      <c r="F34" s="434"/>
      <c r="G34" s="123"/>
      <c r="H34" s="84">
        <v>249</v>
      </c>
      <c r="I34" s="435">
        <f>SUM(D34:G34)*H34</f>
        <v>0</v>
      </c>
    </row>
    <row r="35" spans="2:9" ht="15.75" thickBot="1" x14ac:dyDescent="0.3">
      <c r="H35" s="11" t="s">
        <v>214</v>
      </c>
      <c r="I35" s="12">
        <f>SUM(I34:I34)</f>
        <v>0</v>
      </c>
    </row>
    <row r="36" spans="2:9" ht="15.75" thickTop="1" x14ac:dyDescent="0.25"/>
    <row r="37" spans="2:9" ht="16.5" thickBot="1" x14ac:dyDescent="0.3">
      <c r="H37" s="46" t="s">
        <v>281</v>
      </c>
      <c r="I37" s="44">
        <f>SUM(I10,I25,I31,I35)</f>
        <v>0</v>
      </c>
    </row>
    <row r="38" spans="2:9" ht="15.75" thickTop="1" x14ac:dyDescent="0.25"/>
    <row r="46" spans="2:9" x14ac:dyDescent="0.25">
      <c r="B46" s="6"/>
      <c r="C46" s="6"/>
    </row>
    <row r="47" spans="2:9" x14ac:dyDescent="0.25">
      <c r="B47" s="6"/>
      <c r="C47" s="6"/>
    </row>
    <row r="48" spans="2:9" x14ac:dyDescent="0.25">
      <c r="B48" s="6"/>
      <c r="C48" s="6"/>
    </row>
    <row r="49" spans="2:3" x14ac:dyDescent="0.25">
      <c r="B49" s="6"/>
      <c r="C49" s="6"/>
    </row>
    <row r="50" spans="2:3" x14ac:dyDescent="0.25">
      <c r="B50" s="6"/>
      <c r="C50" s="6"/>
    </row>
    <row r="51" spans="2:3" x14ac:dyDescent="0.25">
      <c r="B51" s="2"/>
      <c r="C51" s="6"/>
    </row>
    <row r="52" spans="2:3" x14ac:dyDescent="0.25">
      <c r="B52" s="6"/>
      <c r="C52" s="6"/>
    </row>
    <row r="53" spans="2:3" x14ac:dyDescent="0.25">
      <c r="B53" s="6"/>
      <c r="C53" s="6"/>
    </row>
  </sheetData>
  <sheetProtection algorithmName="SHA-512" hashValue="4jMMvVoDBexd5tLlkayIAl7m+RGlojhjItFzKPplG0giBb7bLcI3E+R8c/R+K55SiTkDYqbrBiqYmfUyKRfFHQ==" saltValue="JPPeQM+75pmy7VxXYuGNvA==" spinCount="100000" sheet="1" objects="1" scenarios="1"/>
  <customSheetViews>
    <customSheetView guid="{CB774608-6531-E24C-9C0E-23F3084CA9B0}" showPageBreaks="1" showGridLines="0" zeroValues="0" fitToPage="1" view="pageLayout" topLeftCell="A16">
      <selection activeCell="D29" sqref="D29"/>
      <colBreaks count="1" manualBreakCount="1">
        <brk id="9" max="1048575" man="1"/>
      </colBreaks>
      <pageMargins left="0.7" right="0.7" top="0.75" bottom="0.75" header="0.3" footer="0.3"/>
      <pageSetup scale="74" orientation="landscape" horizontalDpi="4294967292" verticalDpi="4294967292"/>
      <headerFooter>
    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    </headerFooter>
    </customSheetView>
  </customSheetViews>
  <mergeCells count="3">
    <mergeCell ref="H1:I1"/>
    <mergeCell ref="B2:I2"/>
    <mergeCell ref="B3:C3"/>
  </mergeCells>
  <phoneticPr fontId="12" type="noConversion"/>
  <pageMargins left="0.39370078740157499" right="0.39370078740157499" top="0.196850393700787" bottom="0.196850393700787" header="0.511811023622047" footer="0.118110236220472"/>
  <pageSetup scale="79" orientation="landscape" r:id="rId1"/>
  <headerFooter>
    <oddFooter>&amp;C&amp;"Calibri,Regular"&amp;K000000COPYRIGHT: All Triple P - Positive Parenting Program® materials are subject to copyright  
and are not to be reproduced in any form without written permission.&amp;R&amp;"Calibri,Regular"&amp;K000000PAGE &amp;P of &amp;N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N40"/>
  <sheetViews>
    <sheetView showGridLines="0" showZeros="0" showRuler="0" view="pageLayout" topLeftCell="A10" zoomScaleNormal="75" workbookViewId="0">
      <selection activeCell="A32" sqref="A32:XFD32"/>
    </sheetView>
  </sheetViews>
  <sheetFormatPr defaultColWidth="11.42578125" defaultRowHeight="15" x14ac:dyDescent="0.25"/>
  <cols>
    <col min="1" max="1" width="7.7109375" style="89" customWidth="1"/>
    <col min="2" max="2" width="50.85546875" style="89" bestFit="1" customWidth="1"/>
    <col min="3" max="3" width="10.42578125" style="89" customWidth="1"/>
    <col min="4" max="4" width="5.7109375" style="89" customWidth="1"/>
    <col min="5" max="7" width="5.7109375" style="90" customWidth="1"/>
    <col min="8" max="11" width="5.7109375" style="89" customWidth="1"/>
    <col min="12" max="12" width="5.7109375" style="90" customWidth="1"/>
    <col min="13" max="13" width="11.7109375" style="102" customWidth="1"/>
    <col min="14" max="14" width="13.140625" style="102" customWidth="1"/>
    <col min="15" max="15" width="7.7109375" style="89" customWidth="1"/>
    <col min="16" max="16384" width="11.42578125" style="89"/>
  </cols>
  <sheetData>
    <row r="1" spans="2:14" ht="7.9" customHeight="1" thickBot="1" x14ac:dyDescent="0.3">
      <c r="M1" s="643"/>
      <c r="N1" s="643"/>
    </row>
    <row r="2" spans="2:14" ht="18" customHeight="1" thickBot="1" x14ac:dyDescent="0.3">
      <c r="B2" s="639" t="s">
        <v>426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1"/>
    </row>
    <row r="3" spans="2:14" s="91" customFormat="1" ht="7.15" customHeight="1" x14ac:dyDescent="0.25">
      <c r="B3" s="644"/>
      <c r="C3" s="644"/>
      <c r="M3" s="92"/>
      <c r="N3" s="92"/>
    </row>
    <row r="4" spans="2:14" ht="114" customHeight="1" thickBot="1" x14ac:dyDescent="0.35">
      <c r="B4" s="93" t="s">
        <v>223</v>
      </c>
      <c r="C4" s="94" t="s">
        <v>220</v>
      </c>
      <c r="D4" s="95" t="s">
        <v>332</v>
      </c>
      <c r="E4" s="96" t="s">
        <v>333</v>
      </c>
      <c r="F4" s="96" t="s">
        <v>335</v>
      </c>
      <c r="G4" s="96" t="s">
        <v>336</v>
      </c>
      <c r="H4" s="95" t="s">
        <v>337</v>
      </c>
      <c r="I4" s="95" t="s">
        <v>338</v>
      </c>
      <c r="J4" s="95" t="s">
        <v>449</v>
      </c>
      <c r="K4" s="95" t="s">
        <v>339</v>
      </c>
      <c r="L4" s="97" t="s">
        <v>232</v>
      </c>
      <c r="M4" s="98" t="s">
        <v>221</v>
      </c>
      <c r="N4" s="98" t="s">
        <v>222</v>
      </c>
    </row>
    <row r="5" spans="2:14" ht="22.9" customHeight="1" thickBot="1" x14ac:dyDescent="0.3">
      <c r="B5" s="99" t="s">
        <v>218</v>
      </c>
      <c r="C5" s="100"/>
      <c r="D5" s="49" t="s">
        <v>319</v>
      </c>
      <c r="E5" s="49" t="s">
        <v>320</v>
      </c>
      <c r="F5" s="49" t="s">
        <v>394</v>
      </c>
      <c r="G5" s="49" t="s">
        <v>322</v>
      </c>
      <c r="H5" s="49" t="s">
        <v>323</v>
      </c>
      <c r="I5" s="49" t="s">
        <v>324</v>
      </c>
      <c r="J5" s="49" t="s">
        <v>450</v>
      </c>
      <c r="K5" s="49" t="s">
        <v>325</v>
      </c>
      <c r="L5" s="49" t="s">
        <v>326</v>
      </c>
      <c r="M5" s="101"/>
    </row>
    <row r="6" spans="2:14" s="104" customFormat="1" x14ac:dyDescent="0.25">
      <c r="B6" s="14" t="s">
        <v>183</v>
      </c>
      <c r="C6" s="16" t="s">
        <v>71</v>
      </c>
      <c r="D6" s="143"/>
      <c r="E6" s="144"/>
      <c r="F6" s="144"/>
      <c r="G6" s="145"/>
      <c r="H6" s="145"/>
      <c r="I6" s="145"/>
      <c r="J6" s="145"/>
      <c r="K6" s="146"/>
      <c r="L6" s="171"/>
      <c r="M6" s="370">
        <v>217</v>
      </c>
      <c r="N6" s="368">
        <f>SUM(D6:L6)*M6</f>
        <v>0</v>
      </c>
    </row>
    <row r="7" spans="2:14" s="104" customFormat="1" x14ac:dyDescent="0.25">
      <c r="B7" s="410" t="s">
        <v>275</v>
      </c>
      <c r="C7" s="411" t="s">
        <v>276</v>
      </c>
      <c r="D7" s="412"/>
      <c r="E7" s="413"/>
      <c r="F7" s="413"/>
      <c r="G7" s="413"/>
      <c r="H7" s="413"/>
      <c r="I7" s="413"/>
      <c r="J7" s="413"/>
      <c r="K7" s="414"/>
      <c r="L7" s="415"/>
      <c r="M7" s="416">
        <v>217</v>
      </c>
      <c r="N7" s="417">
        <f>SUM(D7:L7)*M7</f>
        <v>0</v>
      </c>
    </row>
    <row r="8" spans="2:14" s="104" customFormat="1" ht="15.75" thickBot="1" x14ac:dyDescent="0.3">
      <c r="B8" s="15" t="s">
        <v>417</v>
      </c>
      <c r="C8" s="418" t="s">
        <v>72</v>
      </c>
      <c r="D8" s="147"/>
      <c r="E8" s="148"/>
      <c r="F8" s="149"/>
      <c r="G8" s="148"/>
      <c r="H8" s="148"/>
      <c r="I8" s="148"/>
      <c r="J8" s="148"/>
      <c r="K8" s="148"/>
      <c r="L8" s="367"/>
      <c r="M8" s="371">
        <v>53.5</v>
      </c>
      <c r="N8" s="105">
        <f>SUM(D8:L8)*M8</f>
        <v>0</v>
      </c>
    </row>
    <row r="9" spans="2:14" ht="15.75" thickBot="1" x14ac:dyDescent="0.3">
      <c r="C9" s="2"/>
      <c r="D9" s="73"/>
      <c r="E9" s="77"/>
      <c r="F9" s="77"/>
      <c r="G9" s="77"/>
      <c r="H9" s="106"/>
      <c r="I9" s="106"/>
      <c r="J9" s="106"/>
      <c r="K9" s="106"/>
      <c r="L9" s="107"/>
      <c r="M9" s="108" t="s">
        <v>214</v>
      </c>
      <c r="N9" s="109">
        <f>SUM(N6:N8)</f>
        <v>0</v>
      </c>
    </row>
    <row r="10" spans="2:14" ht="16.5" thickTop="1" thickBot="1" x14ac:dyDescent="0.3">
      <c r="D10" s="106"/>
      <c r="E10" s="107"/>
      <c r="F10" s="107"/>
      <c r="G10" s="107"/>
      <c r="H10" s="106"/>
      <c r="I10" s="106"/>
      <c r="J10" s="106"/>
      <c r="K10" s="106"/>
      <c r="L10" s="107"/>
    </row>
    <row r="11" spans="2:14" ht="19.149999999999999" customHeight="1" thickBot="1" x14ac:dyDescent="0.3">
      <c r="B11" s="99" t="s">
        <v>205</v>
      </c>
      <c r="C11" s="100"/>
      <c r="D11" s="75"/>
      <c r="E11" s="19"/>
      <c r="F11" s="19"/>
      <c r="G11" s="19"/>
      <c r="H11" s="75"/>
      <c r="I11" s="75"/>
      <c r="J11" s="75"/>
      <c r="K11" s="75"/>
      <c r="L11" s="19"/>
      <c r="M11" s="101"/>
    </row>
    <row r="12" spans="2:14" ht="19.149999999999999" customHeight="1" thickBot="1" x14ac:dyDescent="0.3">
      <c r="B12" s="22" t="s">
        <v>144</v>
      </c>
      <c r="C12" s="13"/>
      <c r="D12" s="106"/>
      <c r="E12" s="107"/>
      <c r="F12" s="107"/>
      <c r="G12" s="107"/>
      <c r="H12" s="106"/>
      <c r="I12" s="106"/>
      <c r="J12" s="106"/>
      <c r="K12" s="106"/>
      <c r="L12" s="107"/>
    </row>
    <row r="13" spans="2:14" x14ac:dyDescent="0.25">
      <c r="B13" s="41" t="s">
        <v>153</v>
      </c>
      <c r="C13" s="426" t="s">
        <v>15</v>
      </c>
      <c r="D13" s="532"/>
      <c r="E13" s="145"/>
      <c r="F13" s="145"/>
      <c r="G13" s="144"/>
      <c r="H13" s="144"/>
      <c r="I13" s="145"/>
      <c r="J13" s="144"/>
      <c r="K13" s="144"/>
      <c r="L13" s="142"/>
      <c r="M13" s="194">
        <v>14.1</v>
      </c>
      <c r="N13" s="103">
        <f>SUM(D13:L13)*M13</f>
        <v>0</v>
      </c>
    </row>
    <row r="14" spans="2:14" x14ac:dyDescent="0.25">
      <c r="B14" s="42" t="s">
        <v>154</v>
      </c>
      <c r="C14" s="427" t="s">
        <v>16</v>
      </c>
      <c r="D14" s="533"/>
      <c r="E14" s="85"/>
      <c r="F14" s="85"/>
      <c r="G14" s="88"/>
      <c r="H14" s="88"/>
      <c r="I14" s="85"/>
      <c r="J14" s="88"/>
      <c r="K14" s="88"/>
      <c r="L14" s="169"/>
      <c r="M14" s="199">
        <v>14.1</v>
      </c>
      <c r="N14" s="110">
        <f>SUM(D14:L14)*M14</f>
        <v>0</v>
      </c>
    </row>
    <row r="15" spans="2:14" ht="15.75" thickBot="1" x14ac:dyDescent="0.3">
      <c r="B15" s="43" t="s">
        <v>155</v>
      </c>
      <c r="C15" s="418" t="s">
        <v>17</v>
      </c>
      <c r="D15" s="534"/>
      <c r="E15" s="148"/>
      <c r="F15" s="148"/>
      <c r="G15" s="149"/>
      <c r="H15" s="149"/>
      <c r="I15" s="148"/>
      <c r="J15" s="149"/>
      <c r="K15" s="149"/>
      <c r="L15" s="170"/>
      <c r="M15" s="208">
        <v>14.1</v>
      </c>
      <c r="N15" s="105">
        <f>SUM(D15:L15)*M15</f>
        <v>0</v>
      </c>
    </row>
    <row r="16" spans="2:14" ht="15.75" thickBot="1" x14ac:dyDescent="0.3">
      <c r="B16" s="527" t="s">
        <v>455</v>
      </c>
      <c r="C16"/>
      <c r="D16"/>
      <c r="E16"/>
      <c r="F16"/>
      <c r="G16"/>
      <c r="H16"/>
      <c r="I16"/>
      <c r="J16"/>
      <c r="K16"/>
      <c r="L16"/>
      <c r="M16"/>
      <c r="N16" s="528">
        <f t="shared" ref="N16:N22" si="0">SUM(D16:L16)*M16</f>
        <v>0</v>
      </c>
    </row>
    <row r="17" spans="1:14" x14ac:dyDescent="0.25">
      <c r="B17" s="251" t="s">
        <v>207</v>
      </c>
      <c r="C17" s="535" t="s">
        <v>43</v>
      </c>
      <c r="D17" s="532"/>
      <c r="E17" s="145"/>
      <c r="F17" s="145"/>
      <c r="G17" s="145"/>
      <c r="H17" s="144"/>
      <c r="I17" s="145"/>
      <c r="J17" s="145"/>
      <c r="K17" s="145"/>
      <c r="L17" s="531"/>
      <c r="M17" s="370">
        <v>14.1</v>
      </c>
      <c r="N17" s="103">
        <f t="shared" si="0"/>
        <v>0</v>
      </c>
    </row>
    <row r="18" spans="1:14" x14ac:dyDescent="0.25">
      <c r="B18" s="254" t="s">
        <v>194</v>
      </c>
      <c r="C18" s="536" t="s">
        <v>47</v>
      </c>
      <c r="D18" s="533"/>
      <c r="E18" s="85"/>
      <c r="F18" s="85"/>
      <c r="G18" s="85"/>
      <c r="H18" s="88"/>
      <c r="I18" s="85"/>
      <c r="J18" s="85"/>
      <c r="K18" s="85"/>
      <c r="L18" s="152"/>
      <c r="M18" s="391">
        <v>10.1</v>
      </c>
      <c r="N18" s="110">
        <f t="shared" si="0"/>
        <v>0</v>
      </c>
    </row>
    <row r="19" spans="1:14" ht="15.75" thickBot="1" x14ac:dyDescent="0.3">
      <c r="B19" s="529" t="s">
        <v>195</v>
      </c>
      <c r="C19" s="537" t="s">
        <v>48</v>
      </c>
      <c r="D19" s="534"/>
      <c r="E19" s="148"/>
      <c r="F19" s="148"/>
      <c r="G19" s="148"/>
      <c r="H19" s="149"/>
      <c r="I19" s="148"/>
      <c r="J19" s="148"/>
      <c r="K19" s="148"/>
      <c r="L19" s="150"/>
      <c r="M19" s="371">
        <v>10.1</v>
      </c>
      <c r="N19" s="105">
        <f t="shared" si="0"/>
        <v>0</v>
      </c>
    </row>
    <row r="20" spans="1:14" ht="15.75" thickBot="1" x14ac:dyDescent="0.3">
      <c r="B20" s="527" t="s">
        <v>456</v>
      </c>
      <c r="C20"/>
      <c r="D20"/>
      <c r="E20"/>
      <c r="F20"/>
      <c r="G20"/>
      <c r="H20"/>
      <c r="I20"/>
      <c r="J20"/>
      <c r="K20"/>
      <c r="L20"/>
      <c r="M20"/>
      <c r="N20" s="528">
        <f t="shared" si="0"/>
        <v>0</v>
      </c>
    </row>
    <row r="21" spans="1:14" x14ac:dyDescent="0.25">
      <c r="B21" s="530" t="s">
        <v>91</v>
      </c>
      <c r="C21" s="535" t="s">
        <v>101</v>
      </c>
      <c r="D21" s="532"/>
      <c r="E21" s="145"/>
      <c r="F21" s="145"/>
      <c r="G21" s="145"/>
      <c r="H21" s="144"/>
      <c r="I21" s="145"/>
      <c r="J21" s="145"/>
      <c r="K21" s="145"/>
      <c r="L21" s="531"/>
      <c r="M21" s="370">
        <v>10.1</v>
      </c>
      <c r="N21" s="103">
        <f t="shared" si="0"/>
        <v>0</v>
      </c>
    </row>
    <row r="22" spans="1:14" ht="15.75" thickBot="1" x14ac:dyDescent="0.3">
      <c r="B22" s="330" t="s">
        <v>95</v>
      </c>
      <c r="C22" s="537" t="s">
        <v>106</v>
      </c>
      <c r="D22" s="534"/>
      <c r="E22" s="148"/>
      <c r="F22" s="148"/>
      <c r="G22" s="148"/>
      <c r="H22" s="149"/>
      <c r="I22" s="148"/>
      <c r="J22" s="148"/>
      <c r="K22" s="148"/>
      <c r="L22" s="150"/>
      <c r="M22" s="416">
        <v>14.1</v>
      </c>
      <c r="N22" s="105">
        <f t="shared" si="0"/>
        <v>0</v>
      </c>
    </row>
    <row r="23" spans="1:14" ht="15.75" thickBot="1" x14ac:dyDescent="0.3">
      <c r="B23" s="527" t="s">
        <v>280</v>
      </c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</row>
    <row r="24" spans="1:14" x14ac:dyDescent="0.25">
      <c r="B24" s="351" t="s">
        <v>182</v>
      </c>
      <c r="C24" s="341" t="s">
        <v>107</v>
      </c>
      <c r="D24" s="419"/>
      <c r="E24" s="145"/>
      <c r="F24" s="145"/>
      <c r="G24" s="145"/>
      <c r="H24" s="144"/>
      <c r="I24" s="145"/>
      <c r="J24" s="145"/>
      <c r="K24" s="144"/>
      <c r="L24" s="145"/>
      <c r="M24" s="370">
        <v>14.1</v>
      </c>
      <c r="N24" s="103">
        <f>SUM(D24:L24)*M24</f>
        <v>0</v>
      </c>
    </row>
    <row r="25" spans="1:14" x14ac:dyDescent="0.25">
      <c r="B25" s="352" t="s">
        <v>181</v>
      </c>
      <c r="C25" s="344" t="s">
        <v>108</v>
      </c>
      <c r="D25" s="520"/>
      <c r="E25" s="85"/>
      <c r="F25" s="85"/>
      <c r="G25" s="85"/>
      <c r="H25" s="88"/>
      <c r="I25" s="85"/>
      <c r="J25" s="85"/>
      <c r="K25" s="88"/>
      <c r="L25" s="85"/>
      <c r="M25" s="391">
        <v>14.1</v>
      </c>
      <c r="N25" s="110">
        <f>SUM(D25:L25)*M25</f>
        <v>0</v>
      </c>
    </row>
    <row r="26" spans="1:14" ht="15.75" thickBot="1" x14ac:dyDescent="0.3">
      <c r="B26" s="353" t="s">
        <v>180</v>
      </c>
      <c r="C26" s="348" t="s">
        <v>109</v>
      </c>
      <c r="D26" s="521"/>
      <c r="E26" s="148"/>
      <c r="F26" s="148"/>
      <c r="G26" s="148"/>
      <c r="H26" s="149"/>
      <c r="I26" s="148"/>
      <c r="J26" s="148"/>
      <c r="K26" s="149"/>
      <c r="L26" s="148"/>
      <c r="M26" s="371">
        <v>14.1</v>
      </c>
      <c r="N26" s="105">
        <f>SUM(D26:L26)*M26</f>
        <v>0</v>
      </c>
    </row>
    <row r="27" spans="1:14" ht="15.75" thickBot="1" x14ac:dyDescent="0.3">
      <c r="D27" s="111"/>
      <c r="E27" s="112"/>
      <c r="F27" s="112"/>
      <c r="G27" s="112"/>
      <c r="H27" s="111"/>
      <c r="I27" s="111"/>
      <c r="J27" s="111"/>
      <c r="K27" s="111"/>
      <c r="L27" s="112"/>
      <c r="M27" s="108" t="s">
        <v>214</v>
      </c>
      <c r="N27" s="109">
        <f>SUM(N13:N15,N17:N19, N21:N22,N24:N26)</f>
        <v>0</v>
      </c>
    </row>
    <row r="28" spans="1:14" ht="16.5" thickTop="1" thickBot="1" x14ac:dyDescent="0.3">
      <c r="D28" s="111"/>
      <c r="E28" s="112"/>
      <c r="F28" s="112"/>
      <c r="G28" s="112"/>
      <c r="H28" s="111"/>
      <c r="I28" s="111"/>
      <c r="J28" s="111"/>
      <c r="K28" s="111"/>
      <c r="L28" s="112"/>
    </row>
    <row r="29" spans="1:14" ht="19.149999999999999" customHeight="1" thickBot="1" x14ac:dyDescent="0.3">
      <c r="B29" s="113" t="s">
        <v>206</v>
      </c>
      <c r="C29" s="100"/>
      <c r="D29" s="49" t="s">
        <v>319</v>
      </c>
      <c r="E29" s="49" t="s">
        <v>320</v>
      </c>
      <c r="F29" s="49" t="s">
        <v>394</v>
      </c>
      <c r="G29" s="49" t="s">
        <v>322</v>
      </c>
      <c r="H29" s="49" t="s">
        <v>323</v>
      </c>
      <c r="I29" s="49" t="s">
        <v>324</v>
      </c>
      <c r="J29" s="49" t="s">
        <v>450</v>
      </c>
      <c r="K29" s="49" t="s">
        <v>325</v>
      </c>
      <c r="L29" s="49" t="s">
        <v>326</v>
      </c>
    </row>
    <row r="30" spans="1:14" x14ac:dyDescent="0.25">
      <c r="A30" s="91"/>
      <c r="B30" s="425" t="s">
        <v>191</v>
      </c>
      <c r="C30" s="426" t="s">
        <v>59</v>
      </c>
      <c r="D30" s="419"/>
      <c r="E30" s="145"/>
      <c r="F30" s="144"/>
      <c r="G30" s="145"/>
      <c r="H30" s="145"/>
      <c r="I30" s="145"/>
      <c r="J30" s="145"/>
      <c r="K30" s="144"/>
      <c r="L30" s="142"/>
      <c r="M30" s="422">
        <v>26.85</v>
      </c>
      <c r="N30" s="103">
        <f>SUM(D30:L30)*M30</f>
        <v>0</v>
      </c>
    </row>
    <row r="31" spans="1:14" x14ac:dyDescent="0.25">
      <c r="A31" s="91"/>
      <c r="B31" s="27" t="s">
        <v>277</v>
      </c>
      <c r="C31" s="427" t="s">
        <v>113</v>
      </c>
      <c r="D31" s="151"/>
      <c r="E31" s="85"/>
      <c r="F31" s="85"/>
      <c r="G31" s="85"/>
      <c r="H31" s="85"/>
      <c r="I31" s="85"/>
      <c r="J31" s="85"/>
      <c r="K31" s="88"/>
      <c r="L31" s="152"/>
      <c r="M31" s="423">
        <v>29.35</v>
      </c>
      <c r="N31" s="110">
        <f>SUM(D31:L31)*M31</f>
        <v>0</v>
      </c>
    </row>
    <row r="32" spans="1:14" x14ac:dyDescent="0.25">
      <c r="B32" s="27" t="s">
        <v>433</v>
      </c>
      <c r="C32" s="427" t="s">
        <v>211</v>
      </c>
      <c r="D32" s="151"/>
      <c r="E32" s="85"/>
      <c r="F32" s="444"/>
      <c r="G32" s="85"/>
      <c r="H32" s="88"/>
      <c r="I32" s="85"/>
      <c r="J32" s="85"/>
      <c r="K32" s="85"/>
      <c r="L32" s="152"/>
      <c r="M32" s="423">
        <v>8.35</v>
      </c>
      <c r="N32" s="110">
        <f>SUM(D32:L32)* M32</f>
        <v>0</v>
      </c>
    </row>
    <row r="33" spans="2:14" x14ac:dyDescent="0.25">
      <c r="B33" s="27" t="s">
        <v>110</v>
      </c>
      <c r="C33" s="427" t="s">
        <v>395</v>
      </c>
      <c r="D33" s="151"/>
      <c r="E33" s="85"/>
      <c r="F33" s="85"/>
      <c r="G33" s="85"/>
      <c r="H33" s="444"/>
      <c r="I33" s="85"/>
      <c r="J33" s="85"/>
      <c r="K33" s="88"/>
      <c r="L33" s="152"/>
      <c r="M33" s="423">
        <v>12.1</v>
      </c>
      <c r="N33" s="110">
        <f>SUM(D33:L33) * M33</f>
        <v>0</v>
      </c>
    </row>
    <row r="34" spans="2:14" x14ac:dyDescent="0.25">
      <c r="B34" s="428" t="s">
        <v>186</v>
      </c>
      <c r="C34" s="427" t="s">
        <v>68</v>
      </c>
      <c r="D34" s="420"/>
      <c r="E34" s="421"/>
      <c r="F34" s="87"/>
      <c r="G34" s="421"/>
      <c r="H34" s="88"/>
      <c r="I34" s="85"/>
      <c r="J34" s="421"/>
      <c r="K34" s="85"/>
      <c r="L34" s="152"/>
      <c r="M34" s="424">
        <v>11.45</v>
      </c>
      <c r="N34" s="110">
        <f>SUM(D34:L34)*M34</f>
        <v>0</v>
      </c>
    </row>
    <row r="35" spans="2:14" x14ac:dyDescent="0.25">
      <c r="B35" s="114" t="s">
        <v>185</v>
      </c>
      <c r="C35" s="427" t="s">
        <v>69</v>
      </c>
      <c r="D35" s="151"/>
      <c r="E35" s="85"/>
      <c r="F35" s="88"/>
      <c r="G35" s="85"/>
      <c r="H35" s="88"/>
      <c r="I35" s="85"/>
      <c r="J35" s="85"/>
      <c r="K35" s="85"/>
      <c r="L35" s="152"/>
      <c r="M35" s="424">
        <v>11.45</v>
      </c>
      <c r="N35" s="110">
        <f>SUM(D35:L35)*M35</f>
        <v>0</v>
      </c>
    </row>
    <row r="36" spans="2:14" ht="15.75" thickBot="1" x14ac:dyDescent="0.3">
      <c r="B36" s="115" t="s">
        <v>184</v>
      </c>
      <c r="C36" s="418" t="s">
        <v>70</v>
      </c>
      <c r="D36" s="147"/>
      <c r="E36" s="148"/>
      <c r="F36" s="149"/>
      <c r="G36" s="148"/>
      <c r="H36" s="149"/>
      <c r="I36" s="148"/>
      <c r="J36" s="148"/>
      <c r="K36" s="148"/>
      <c r="L36" s="150"/>
      <c r="M36" s="371">
        <v>11.45</v>
      </c>
      <c r="N36" s="369">
        <f>SUM(D36:L36)*M36</f>
        <v>0</v>
      </c>
    </row>
    <row r="37" spans="2:14" ht="15.75" thickBot="1" x14ac:dyDescent="0.3">
      <c r="D37" s="111"/>
      <c r="E37" s="112"/>
      <c r="F37" s="112"/>
      <c r="G37" s="112"/>
      <c r="H37" s="111"/>
      <c r="I37" s="111"/>
      <c r="J37" s="111"/>
      <c r="K37" s="111"/>
      <c r="L37" s="112"/>
      <c r="M37" s="108" t="s">
        <v>214</v>
      </c>
      <c r="N37" s="109">
        <f>SUM(N30:N36)</f>
        <v>0</v>
      </c>
    </row>
    <row r="38" spans="2:14" ht="15.75" thickTop="1" x14ac:dyDescent="0.25"/>
    <row r="39" spans="2:14" ht="16.5" thickBot="1" x14ac:dyDescent="0.3">
      <c r="M39" s="116" t="s">
        <v>281</v>
      </c>
      <c r="N39" s="117">
        <f>SUM(N9,N27,N37,)</f>
        <v>0</v>
      </c>
    </row>
    <row r="40" spans="2:14" ht="15.75" thickTop="1" x14ac:dyDescent="0.25"/>
  </sheetData>
  <sheetProtection password="CC68" sheet="1" objects="1" scenarios="1"/>
  <customSheetViews>
    <customSheetView guid="{CB774608-6531-E24C-9C0E-23F3084CA9B0}" showPageBreaks="1" showGridLines="0" zeroValues="0" fitToPage="1" view="pageLayout" topLeftCell="A8">
      <selection activeCell="J24" sqref="J24"/>
      <colBreaks count="1" manualBreakCount="1">
        <brk id="16" max="1048575" man="1"/>
      </colBreaks>
      <pageMargins left="0.7" right="0.7" top="0.75" bottom="0.75" header="0.3" footer="0.3"/>
      <pageSetup scale="77" orientation="landscape" horizontalDpi="4294967292" verticalDpi="4294967292"/>
      <headerFooter>
    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    </headerFooter>
    </customSheetView>
  </customSheetViews>
  <mergeCells count="3">
    <mergeCell ref="M1:N1"/>
    <mergeCell ref="B2:N2"/>
    <mergeCell ref="B3:C3"/>
  </mergeCells>
  <phoneticPr fontId="12" type="noConversion"/>
  <pageMargins left="0.39" right="0.39" top="0.2" bottom="0.2" header="0.5" footer="0.12"/>
  <pageSetup scale="83" fitToWidth="0" fitToHeight="0" orientation="landscape" r:id="rId1"/>
  <headerFooter>
    <oddFooter>&amp;C&amp;"Calibri,Regular"&amp;K000000COPYRIGHT: All Triple P - Positive Parenting Program® materials are subject to copyright  _x000D_and are not to be reproduced in any form without written permission.&amp;R&amp;"Calibri,Regular"&amp;K000000PAGE &amp;P of &amp;N</oddFooter>
  </headerFooter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I21" sqref="I21"/>
    </sheetView>
  </sheetViews>
  <sheetFormatPr defaultRowHeight="15" x14ac:dyDescent="0.25"/>
  <cols>
    <col min="3" max="3" width="12.85546875" customWidth="1"/>
  </cols>
  <sheetData>
    <row r="1" spans="1:3" x14ac:dyDescent="0.25">
      <c r="A1" t="s">
        <v>396</v>
      </c>
      <c r="B1" t="s">
        <v>397</v>
      </c>
      <c r="C1" t="s">
        <v>398</v>
      </c>
    </row>
    <row r="2" spans="1:3" x14ac:dyDescent="0.25">
      <c r="A2">
        <v>0</v>
      </c>
      <c r="B2">
        <v>79.95</v>
      </c>
      <c r="C2" s="384">
        <v>79.95</v>
      </c>
    </row>
    <row r="3" spans="1:3" x14ac:dyDescent="0.25">
      <c r="A3">
        <v>11</v>
      </c>
      <c r="B3">
        <v>75.95</v>
      </c>
      <c r="C3" s="384">
        <v>75.95</v>
      </c>
    </row>
    <row r="4" spans="1:3" x14ac:dyDescent="0.25">
      <c r="A4">
        <v>501</v>
      </c>
      <c r="B4">
        <v>67.95</v>
      </c>
      <c r="C4" s="384">
        <v>67.95</v>
      </c>
    </row>
    <row r="5" spans="1:3" x14ac:dyDescent="0.25">
      <c r="A5">
        <v>1001</v>
      </c>
      <c r="B5">
        <v>63.95</v>
      </c>
      <c r="C5" s="384">
        <v>63.95</v>
      </c>
    </row>
    <row r="6" spans="1:3" x14ac:dyDescent="0.25">
      <c r="A6">
        <v>2501</v>
      </c>
      <c r="B6">
        <v>59.95</v>
      </c>
      <c r="C6" s="384">
        <v>59.95</v>
      </c>
    </row>
    <row r="7" spans="1:3" x14ac:dyDescent="0.25">
      <c r="A7">
        <v>5001</v>
      </c>
      <c r="B7">
        <v>47.95</v>
      </c>
      <c r="C7" s="384">
        <v>47.95</v>
      </c>
    </row>
  </sheetData>
  <sheetProtection password="CC68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0"/>
  <sheetViews>
    <sheetView showGridLines="0" workbookViewId="0">
      <selection activeCell="F16" sqref="F16"/>
    </sheetView>
  </sheetViews>
  <sheetFormatPr defaultRowHeight="15" x14ac:dyDescent="0.25"/>
  <cols>
    <col min="1" max="1" width="29.5703125" customWidth="1"/>
    <col min="2" max="2" width="17.42578125" customWidth="1"/>
    <col min="3" max="3" width="15.85546875" customWidth="1"/>
    <col min="4" max="4" width="17.140625" customWidth="1"/>
  </cols>
  <sheetData>
    <row r="1" spans="1:17" ht="18.75" customHeight="1" x14ac:dyDescent="0.25">
      <c r="A1" s="645" t="s">
        <v>399</v>
      </c>
      <c r="B1" s="646"/>
      <c r="C1" s="646"/>
      <c r="D1" s="647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17" ht="36" customHeight="1" thickBot="1" x14ac:dyDescent="0.3">
      <c r="A2" s="468"/>
      <c r="B2" s="469" t="s">
        <v>400</v>
      </c>
      <c r="C2" s="470" t="s">
        <v>401</v>
      </c>
      <c r="D2" s="471" t="s">
        <v>402</v>
      </c>
      <c r="E2" s="386"/>
      <c r="F2" s="386"/>
      <c r="G2" s="386"/>
      <c r="H2" s="386"/>
      <c r="I2" s="387"/>
      <c r="J2" s="387"/>
      <c r="K2" s="387"/>
      <c r="L2" s="386"/>
      <c r="M2" s="186"/>
      <c r="N2" s="187"/>
    </row>
    <row r="3" spans="1:17" x14ac:dyDescent="0.25">
      <c r="A3" s="486" t="s">
        <v>444</v>
      </c>
      <c r="B3" s="487"/>
      <c r="C3" s="488">
        <v>79.95</v>
      </c>
      <c r="D3" s="489">
        <f>C3*B3</f>
        <v>0</v>
      </c>
      <c r="E3" s="6"/>
    </row>
    <row r="4" spans="1:17" x14ac:dyDescent="0.25">
      <c r="A4" s="490" t="s">
        <v>445</v>
      </c>
      <c r="B4" s="484"/>
      <c r="C4" s="485">
        <v>79.95</v>
      </c>
      <c r="D4" s="491">
        <f>C4*B4</f>
        <v>0</v>
      </c>
      <c r="E4" s="6"/>
    </row>
    <row r="5" spans="1:17" x14ac:dyDescent="0.25">
      <c r="A5" s="490" t="s">
        <v>446</v>
      </c>
      <c r="B5" s="484"/>
      <c r="C5" s="485">
        <v>79.95</v>
      </c>
      <c r="D5" s="491">
        <f>C5*B5</f>
        <v>0</v>
      </c>
      <c r="E5" s="6"/>
    </row>
    <row r="6" spans="1:17" x14ac:dyDescent="0.25">
      <c r="A6" s="490" t="s">
        <v>451</v>
      </c>
      <c r="B6" s="484"/>
      <c r="C6" s="485">
        <v>79.95</v>
      </c>
      <c r="D6" s="491">
        <f>C6*B6</f>
        <v>0</v>
      </c>
      <c r="E6" s="6"/>
    </row>
    <row r="7" spans="1:17" ht="15.75" thickBot="1" x14ac:dyDescent="0.3">
      <c r="A7" s="492" t="s">
        <v>452</v>
      </c>
      <c r="B7" s="493"/>
      <c r="C7" s="494">
        <v>79.95</v>
      </c>
      <c r="D7" s="495">
        <f>C7*B7</f>
        <v>0</v>
      </c>
    </row>
    <row r="8" spans="1:17" ht="15.75" thickBot="1" x14ac:dyDescent="0.3">
      <c r="C8" s="467" t="s">
        <v>214</v>
      </c>
      <c r="D8" s="12">
        <f>SUM(D3:D7)</f>
        <v>0</v>
      </c>
    </row>
    <row r="9" spans="1:17" ht="15.75" thickTop="1" x14ac:dyDescent="0.25"/>
    <row r="12" spans="1:17" ht="15.75" thickBot="1" x14ac:dyDescent="0.3"/>
    <row r="13" spans="1:17" ht="18" x14ac:dyDescent="0.25">
      <c r="A13" s="648" t="s">
        <v>447</v>
      </c>
      <c r="B13" s="649"/>
      <c r="C13" s="649"/>
      <c r="D13" s="650"/>
    </row>
    <row r="14" spans="1:17" ht="30.75" thickBot="1" x14ac:dyDescent="0.3">
      <c r="A14" s="473" t="s">
        <v>448</v>
      </c>
      <c r="B14" s="469" t="s">
        <v>400</v>
      </c>
      <c r="C14" s="470" t="s">
        <v>401</v>
      </c>
      <c r="D14" s="471" t="s">
        <v>402</v>
      </c>
    </row>
    <row r="15" spans="1:17" ht="15.75" thickBot="1" x14ac:dyDescent="0.3">
      <c r="A15" s="474" t="s">
        <v>444</v>
      </c>
      <c r="B15" s="475"/>
      <c r="C15" s="476">
        <v>79.95</v>
      </c>
      <c r="D15" s="477">
        <f>C15*B15</f>
        <v>0</v>
      </c>
    </row>
    <row r="16" spans="1:17" ht="15.75" thickBot="1" x14ac:dyDescent="0.3">
      <c r="C16" s="467" t="s">
        <v>214</v>
      </c>
      <c r="D16" s="472">
        <f>SUM(D15)</f>
        <v>0</v>
      </c>
    </row>
    <row r="17" spans="3:4" ht="15.75" thickTop="1" x14ac:dyDescent="0.25"/>
    <row r="19" spans="3:4" ht="16.5" thickBot="1" x14ac:dyDescent="0.3">
      <c r="C19" s="478" t="s">
        <v>281</v>
      </c>
      <c r="D19" s="479">
        <f>SUM(D8,D16)</f>
        <v>0</v>
      </c>
    </row>
    <row r="20" spans="3:4" ht="15.75" thickTop="1" x14ac:dyDescent="0.25"/>
  </sheetData>
  <sheetProtection algorithmName="SHA-512" hashValue="G1Rp2jj8ZkyWdp8jr+SWlCLTyQSwzfikdm6oYYhWRO1C2h/p0up/SIeKMTPs87Yu5zOuNBwrNcVYbnKQcXQP7w==" saltValue="wZgfjkLVFVQ+eNI2x0HvRA==" spinCount="100000" sheet="1" objects="1" scenarios="1"/>
  <mergeCells count="2">
    <mergeCell ref="A1:D1"/>
    <mergeCell ref="A13:D13"/>
  </mergeCells>
  <pageMargins left="1" right="1" top="1" bottom="1" header="0.5" footer="0.5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defaultRowHeight="15" x14ac:dyDescent="0.25"/>
  <sheetData>
    <row r="1" spans="1:3" x14ac:dyDescent="0.25">
      <c r="A1" t="s">
        <v>396</v>
      </c>
      <c r="B1" t="s">
        <v>397</v>
      </c>
      <c r="C1" t="s">
        <v>398</v>
      </c>
    </row>
    <row r="2" spans="1:3" x14ac:dyDescent="0.25">
      <c r="A2">
        <v>0</v>
      </c>
      <c r="B2">
        <v>79.95</v>
      </c>
      <c r="C2" s="384">
        <v>79.95</v>
      </c>
    </row>
    <row r="3" spans="1:3" x14ac:dyDescent="0.25">
      <c r="A3">
        <v>11</v>
      </c>
      <c r="B3">
        <v>75.95</v>
      </c>
      <c r="C3" s="384">
        <v>75.95</v>
      </c>
    </row>
    <row r="4" spans="1:3" x14ac:dyDescent="0.25">
      <c r="A4">
        <v>501</v>
      </c>
      <c r="B4">
        <v>67.95</v>
      </c>
      <c r="C4" s="384">
        <v>67.95</v>
      </c>
    </row>
    <row r="5" spans="1:3" x14ac:dyDescent="0.25">
      <c r="A5">
        <v>1001</v>
      </c>
      <c r="B5">
        <v>63.95</v>
      </c>
      <c r="C5" s="384">
        <v>63.95</v>
      </c>
    </row>
    <row r="6" spans="1:3" x14ac:dyDescent="0.25">
      <c r="A6">
        <v>2501</v>
      </c>
      <c r="B6">
        <v>59.95</v>
      </c>
      <c r="C6" s="384">
        <v>59.95</v>
      </c>
    </row>
    <row r="7" spans="1:3" x14ac:dyDescent="0.25">
      <c r="A7">
        <v>5001</v>
      </c>
      <c r="B7">
        <v>47.95</v>
      </c>
      <c r="C7" s="384">
        <v>47.95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defaultRowHeight="15" x14ac:dyDescent="0.25"/>
  <sheetData>
    <row r="1" spans="1:3" x14ac:dyDescent="0.25">
      <c r="A1" t="s">
        <v>396</v>
      </c>
      <c r="B1" t="s">
        <v>397</v>
      </c>
      <c r="C1" t="s">
        <v>398</v>
      </c>
    </row>
    <row r="2" spans="1:3" x14ac:dyDescent="0.25">
      <c r="A2">
        <v>0</v>
      </c>
      <c r="B2">
        <v>79.95</v>
      </c>
      <c r="C2" s="384">
        <v>79.95</v>
      </c>
    </row>
    <row r="3" spans="1:3" x14ac:dyDescent="0.25">
      <c r="A3">
        <v>11</v>
      </c>
      <c r="B3">
        <v>75.95</v>
      </c>
      <c r="C3" s="384">
        <v>75.95</v>
      </c>
    </row>
    <row r="4" spans="1:3" x14ac:dyDescent="0.25">
      <c r="A4">
        <v>501</v>
      </c>
      <c r="B4">
        <v>67.95</v>
      </c>
      <c r="C4" s="384">
        <v>67.95</v>
      </c>
    </row>
    <row r="5" spans="1:3" x14ac:dyDescent="0.25">
      <c r="A5">
        <v>1001</v>
      </c>
      <c r="B5">
        <v>63.95</v>
      </c>
      <c r="C5" s="384">
        <v>63.95</v>
      </c>
    </row>
    <row r="6" spans="1:3" x14ac:dyDescent="0.25">
      <c r="A6">
        <v>2501</v>
      </c>
      <c r="B6">
        <v>59.95</v>
      </c>
      <c r="C6" s="384">
        <v>59.95</v>
      </c>
    </row>
    <row r="7" spans="1:3" x14ac:dyDescent="0.25">
      <c r="A7">
        <v>5001</v>
      </c>
      <c r="B7">
        <v>47.95</v>
      </c>
      <c r="C7" s="384">
        <v>47.95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Order Form</vt:lpstr>
      <vt:lpstr>0 - 12 yrs</vt:lpstr>
      <vt:lpstr>TEEN 12 - 16 yrs</vt:lpstr>
      <vt:lpstr>STEPPING STONES</vt:lpstr>
      <vt:lpstr>Other Languages</vt:lpstr>
      <vt:lpstr>Sheet2</vt:lpstr>
      <vt:lpstr>Triple P Online</vt:lpstr>
      <vt:lpstr>Sheet1</vt:lpstr>
      <vt:lpstr>Sheet3</vt:lpstr>
      <vt:lpstr>Sheet4</vt:lpstr>
      <vt:lpstr>Sheet5</vt:lpstr>
      <vt:lpstr>Sheet6</vt:lpstr>
      <vt:lpstr>Returns Policy</vt:lpstr>
      <vt:lpstr>'Triple P Online'!Print_Area</vt:lpstr>
    </vt:vector>
  </TitlesOfParts>
  <Company>Triple P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</dc:creator>
  <cp:lastModifiedBy>Tracy F Ginder</cp:lastModifiedBy>
  <cp:lastPrinted>2018-10-18T16:30:22Z</cp:lastPrinted>
  <dcterms:created xsi:type="dcterms:W3CDTF">2009-01-28T05:54:06Z</dcterms:created>
  <dcterms:modified xsi:type="dcterms:W3CDTF">2019-02-07T16:18:55Z</dcterms:modified>
</cp:coreProperties>
</file>